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en\Downloads\"/>
    </mc:Choice>
  </mc:AlternateContent>
  <bookViews>
    <workbookView xWindow="32760" yWindow="32760" windowWidth="20490" windowHeight="7755" firstSheet="3" activeTab="3"/>
  </bookViews>
  <sheets>
    <sheet name="TRỌNG ĐIỂM" sheetId="92" state="hidden" r:id="rId1"/>
    <sheet name="ĐT HVCH, NCS" sheetId="95" state="hidden" r:id="rId2"/>
    <sheet name="Trọng điểm 2021 có xếp loại" sheetId="96" state="hidden" r:id="rId3"/>
    <sheet name="Danh muc trong diem ban in" sheetId="74" r:id="rId4"/>
    <sheet name="Danh muc cap truong 2021" sheetId="97" r:id="rId5"/>
    <sheet name="Danh muc GV tre ban in" sheetId="64" r:id="rId6"/>
    <sheet name="Danh muc cap Truong ban in" sheetId="65" state="hidden" r:id="rId7"/>
    <sheet name="Khoa In&amp;TT" sheetId="91" state="hidden" r:id="rId8"/>
    <sheet name="CKĐ" sheetId="77" state="hidden" r:id="rId9"/>
    <sheet name="Khoa XD" sheetId="90" state="hidden" r:id="rId10"/>
    <sheet name="Viện SPKT" sheetId="88" state="hidden" r:id="rId11"/>
    <sheet name="TT GDQP" sheetId="87" state="hidden" r:id="rId12"/>
    <sheet name="Ngoại ngữ" sheetId="86" state="hidden" r:id="rId13"/>
    <sheet name="Kinh tế" sheetId="84" state="hidden" r:id="rId14"/>
    <sheet name="ĐT CLC" sheetId="89" state="hidden" r:id="rId15"/>
    <sheet name="LLCT" sheetId="85" state="hidden" r:id="rId16"/>
    <sheet name="CKM" sheetId="78" state="hidden" r:id="rId17"/>
    <sheet name="CNTT" sheetId="81" state="hidden" r:id="rId18"/>
    <sheet name="DDT" sheetId="83" state="hidden" r:id="rId19"/>
    <sheet name="KHUD" sheetId="82" state="hidden" r:id="rId20"/>
    <sheet name="TT&amp;DL" sheetId="80" state="hidden" r:id="rId21"/>
    <sheet name="CNHH&amp;TP" sheetId="79" state="hidden" r:id="rId22"/>
    <sheet name="Sinh vien 2021 (2)" sheetId="73" state="hidden" r:id="rId23"/>
    <sheet name="Sinh vien 2021" sheetId="69" state="hidden" r:id="rId24"/>
    <sheet name="Sheet1" sheetId="72" state="hidden" r:id="rId25"/>
  </sheets>
  <definedNames>
    <definedName name="_xlnm._FilterDatabase" localSheetId="6" hidden="1">'Danh muc cap Truong ban in'!$A$5:$S$33</definedName>
    <definedName name="_xlnm._FilterDatabase" localSheetId="5" hidden="1">'Danh muc GV tre ban in'!$A$5:$Q$9</definedName>
    <definedName name="_xlnm._FilterDatabase" localSheetId="3" hidden="1">'Danh muc trong diem ban in'!$A$5:$N$20</definedName>
    <definedName name="_xlnm._FilterDatabase" localSheetId="1" hidden="1">'ĐT HVCH, NCS'!$A$5:$I$14</definedName>
    <definedName name="_xlnm._FilterDatabase" localSheetId="23" hidden="1">'Sinh vien 2021'!$I$1:$I$254</definedName>
    <definedName name="_xlnm._FilterDatabase" localSheetId="0" hidden="1">'TRỌNG ĐIỂM'!$A$5:$H$130</definedName>
    <definedName name="_xlnm._FilterDatabase" localSheetId="2" hidden="1">'Trọng điểm 2021 có xếp loại'!$A$5:$H$88</definedName>
    <definedName name="_GoBack" localSheetId="6">'Danh muc cap Truong ban in'!#REF!</definedName>
    <definedName name="_GoBack" localSheetId="5">'Danh muc GV tre ban in'!#REF!</definedName>
    <definedName name="_GoBack" localSheetId="3">'Danh muc trong diem ban in'!#REF!</definedName>
    <definedName name="_GoBack" localSheetId="1">'ĐT HVCH, NCS'!#REF!</definedName>
    <definedName name="_GoBack" localSheetId="23">'Sinh vien 2021'!#REF!</definedName>
    <definedName name="_GoBack" localSheetId="22">'Sinh vien 2021 (2)'!#REF!</definedName>
    <definedName name="_GoBack" localSheetId="0">'TRỌNG ĐIỂM'!#REF!</definedName>
    <definedName name="_GoBack" localSheetId="2">'Trọng điểm 2021 có xếp loại'!#REF!</definedName>
  </definedNames>
  <calcPr calcId="152511"/>
</workbook>
</file>

<file path=xl/calcChain.xml><?xml version="1.0" encoding="utf-8"?>
<calcChain xmlns="http://schemas.openxmlformats.org/spreadsheetml/2006/main">
  <c r="H8" i="97" l="1"/>
  <c r="G88" i="96"/>
  <c r="I11" i="72"/>
  <c r="I12" i="72"/>
  <c r="N12" i="72"/>
  <c r="P12" i="72"/>
  <c r="I13" i="72"/>
  <c r="N13" i="72"/>
  <c r="P13" i="72"/>
  <c r="I14" i="72"/>
  <c r="N14" i="72"/>
  <c r="P14" i="72"/>
  <c r="I15" i="72"/>
  <c r="I16" i="72"/>
  <c r="I17" i="72"/>
  <c r="J17" i="72"/>
  <c r="I18" i="72"/>
  <c r="M18" i="72"/>
  <c r="M19" i="72"/>
  <c r="M21" i="72"/>
  <c r="I19" i="72"/>
  <c r="J19" i="72"/>
  <c r="I20" i="72"/>
  <c r="C21" i="72"/>
  <c r="D21" i="72"/>
  <c r="G22" i="72"/>
  <c r="H22" i="72"/>
  <c r="H32" i="72"/>
  <c r="H43" i="72"/>
  <c r="I43" i="72"/>
  <c r="A6" i="69"/>
  <c r="G6" i="69"/>
  <c r="K6" i="69"/>
  <c r="K254" i="69"/>
  <c r="G13" i="69"/>
  <c r="K13" i="69"/>
  <c r="G29" i="69"/>
  <c r="K29" i="69"/>
  <c r="G36" i="69"/>
  <c r="K36" i="69"/>
  <c r="G39" i="69"/>
  <c r="K39" i="69"/>
  <c r="G49" i="69"/>
  <c r="K49" i="69"/>
  <c r="K52" i="69"/>
  <c r="G54" i="69"/>
  <c r="K54" i="69"/>
  <c r="G72" i="69"/>
  <c r="G57" i="69"/>
  <c r="G119" i="69"/>
  <c r="G137" i="69"/>
  <c r="G165" i="69"/>
  <c r="G185" i="69"/>
  <c r="K185" i="69"/>
  <c r="G245" i="69"/>
  <c r="K245" i="69"/>
  <c r="G251" i="69"/>
  <c r="I254" i="69"/>
  <c r="J254" i="69"/>
  <c r="A6" i="73"/>
  <c r="G4" i="79"/>
  <c r="G10" i="79"/>
  <c r="G4" i="80"/>
  <c r="G6" i="80"/>
  <c r="G9" i="80"/>
  <c r="G4" i="82"/>
  <c r="G13" i="82"/>
  <c r="G17" i="82"/>
  <c r="G19" i="82"/>
  <c r="G4" i="83"/>
  <c r="G33" i="83"/>
  <c r="G37" i="83"/>
  <c r="G39" i="83"/>
  <c r="G4" i="81"/>
  <c r="G6" i="81"/>
  <c r="G8" i="81"/>
  <c r="G10" i="81"/>
  <c r="G4" i="78"/>
  <c r="G22" i="78"/>
  <c r="G26" i="78"/>
  <c r="G30" i="78"/>
  <c r="G4" i="85"/>
  <c r="G9" i="85"/>
  <c r="G6" i="85"/>
  <c r="G4" i="89"/>
  <c r="G7" i="89"/>
  <c r="G9" i="89"/>
  <c r="G11" i="89"/>
  <c r="G4" i="84"/>
  <c r="G10" i="84"/>
  <c r="G14" i="84"/>
  <c r="G20" i="84"/>
  <c r="G4" i="86"/>
  <c r="G6" i="86"/>
  <c r="G10" i="86"/>
  <c r="G4" i="87"/>
  <c r="G6" i="87"/>
  <c r="G8" i="87"/>
  <c r="G4" i="88"/>
  <c r="G9" i="88"/>
  <c r="G4" i="90"/>
  <c r="G30" i="90"/>
  <c r="G4" i="77"/>
  <c r="G13" i="77"/>
  <c r="G15" i="77"/>
  <c r="G18" i="77"/>
  <c r="G4" i="91"/>
  <c r="G7" i="91"/>
  <c r="G9" i="91"/>
  <c r="H6" i="64"/>
  <c r="H6" i="65"/>
  <c r="H8" i="65"/>
  <c r="H12" i="65"/>
  <c r="H15" i="65"/>
  <c r="H17" i="65"/>
  <c r="H21" i="65"/>
  <c r="H25" i="65"/>
  <c r="H28" i="65"/>
  <c r="H30" i="65"/>
  <c r="H32" i="65"/>
  <c r="H6" i="74"/>
  <c r="G6" i="92"/>
  <c r="G15" i="92"/>
  <c r="G33" i="92"/>
  <c r="G39" i="92"/>
  <c r="G41" i="92"/>
  <c r="G43" i="92"/>
  <c r="G72" i="92"/>
  <c r="G81" i="92"/>
  <c r="G87" i="92"/>
  <c r="G89" i="92"/>
  <c r="G91" i="92"/>
  <c r="G93" i="92"/>
  <c r="G98" i="92"/>
  <c r="G101" i="92"/>
  <c r="G127" i="92"/>
  <c r="G129" i="92"/>
  <c r="H19" i="74" l="1"/>
</calcChain>
</file>

<file path=xl/sharedStrings.xml><?xml version="1.0" encoding="utf-8"?>
<sst xmlns="http://schemas.openxmlformats.org/spreadsheetml/2006/main" count="4694" uniqueCount="2058">
  <si>
    <t>Mã số</t>
  </si>
  <si>
    <t>CỘNG HÒA XÃ HỘI CHỦ NGHĨA VIỆT NAM</t>
  </si>
  <si>
    <t>TRƯỜNG ĐẠI HỌC SƯ PHẠM KỸ THUẬT</t>
  </si>
  <si>
    <t>THÀNH PHỐ HỒ CHÍ MINH</t>
  </si>
  <si>
    <t>Độc lập-Tự do-Hạnh phúc</t>
  </si>
  <si>
    <t>Tên đề tài</t>
  </si>
  <si>
    <t>Chủ nhiệm đề tài</t>
  </si>
  <si>
    <t>Thành viên</t>
  </si>
  <si>
    <t>STT</t>
  </si>
  <si>
    <t>Ghi chú</t>
  </si>
  <si>
    <t>Kinh phí (VNĐ)</t>
  </si>
  <si>
    <t>Mục tiêu và nội dung chính</t>
  </si>
  <si>
    <t>Nghiên cứu khả năng ứng dụng địa nhiệt để làm mát trong hệ thống ĐHKK dùng môi chất lạnh CO2</t>
  </si>
  <si>
    <t>PGS.TS Đặng Thành Trung</t>
  </si>
  <si>
    <t>TS. Phạm Thanh Tuân</t>
  </si>
  <si>
    <t>ThS. Nguyễn Tấn Ngọc</t>
  </si>
  <si>
    <t>TS. Lê Minh Nhựt
Trần Tiến Dũng</t>
  </si>
  <si>
    <t>Nghiên cứu ảnh hưởng các thông số hình học của bồn tích trữ nhiệt dưới đất đến hiệu quả của hệ thống nước nóng năng lượng mặt trời.</t>
  </si>
  <si>
    <t>TS. Lê Minh Nhựt</t>
  </si>
  <si>
    <t xml:space="preserve">Huỳnh Thị Thu Hiền
Phạm Thanh Tuân
</t>
  </si>
  <si>
    <t xml:space="preserve">Ứng dụng Augmented Reality thiết kế phần mềm Android song ngữ cho hệt thống nhiên liệu động cơ xăng </t>
  </si>
  <si>
    <t>ThS. Nguyễn Thành Luân</t>
  </si>
  <si>
    <t>Nghiên cứu sự ảnh hưởng của đường kính lỗ tia phun đến đặc tính động cơ Diesel sử dụng hệ thống nhiên liệu COMMONRAIL</t>
  </si>
  <si>
    <t>ThS. Đinh Tấn Ngọc</t>
  </si>
  <si>
    <t>TS. Nguyễn Mạnh Cường</t>
  </si>
  <si>
    <t>Thiết kế, chế tạo thiết bị quản lý bảo mật chống trộm cho ô tô dùng mạng điện thoại.</t>
  </si>
  <si>
    <t>ThS. Nguyễn Trọng Thức</t>
  </si>
  <si>
    <t>01 bài báo đăng trên Tạp chí Khoa học Giáo dục Kỹ thuật</t>
  </si>
  <si>
    <t>ThS. Châu Quang Hải
ThS. Huỳnh Quốc Việt</t>
  </si>
  <si>
    <t>ThS. Nguyễn Quang Trãi
ThS. Nguyễn Thành Tuyên</t>
  </si>
  <si>
    <t xml:space="preserve"> Nghiên cứu đề xuất phương pháp cải tiến hệ thống nạp trên xe máy </t>
  </si>
  <si>
    <t>PGS.TS Lý Vĩnh Đạt</t>
  </si>
  <si>
    <t>ThS. Huỳnh Quốc Việt
ThS. Đỗ Quốc Ấm</t>
  </si>
  <si>
    <t>ThS. Đỗ Quốc Ấm
ThS.  Nguyễn Ngọc Thảo</t>
  </si>
  <si>
    <t>Nghiên cứu, chế tạo bộ điều khiển xe E-REV</t>
  </si>
  <si>
    <t>ThS. Huỳnh Quốc Việt</t>
  </si>
  <si>
    <t>Lý Vĩnh Đạt
Đinh Tấn Ngọc
Ngô thị ngọc Thắm</t>
  </si>
  <si>
    <t>Nghiên cứu đánh giá ảnh hưởng của môi trường VN đến khả năng tích lũy năng lượng trên hệ thống đánh lửa hổn hợp điện dung điện cảm</t>
  </si>
  <si>
    <t>ThS. Đỗ Quốc Ấm</t>
  </si>
  <si>
    <t>Nguyễn Tấn Ngọc
Lý Vĩnh Đạt</t>
  </si>
  <si>
    <t xml:space="preserve"> </t>
  </si>
  <si>
    <t>OK</t>
  </si>
  <si>
    <t>TS. Phạm Thị Hồng Nga</t>
  </si>
  <si>
    <t xml:space="preserve">- So sánh cơ tính của hỗn hợp HDPE/PBT với các tỉ lệ PBT khác nhau
- Tìm ra tỉ lệ PBT thích hợp để cải thiện cơ tính.      </t>
  </si>
  <si>
    <t>Tối ưu hóa thiết kế bộ định vị 02 bậc tự do sử dụng cơ cấu mềm</t>
  </si>
  <si>
    <t>NCS. ThS. Đặng Minh Phụng</t>
  </si>
  <si>
    <t>- PGS.TS Lê Hiếu Giang
- Đào Thanh Phong</t>
  </si>
  <si>
    <t>- Đào Thanh Phong
- NCS. ThS. Đặng Minh Phụng</t>
  </si>
  <si>
    <t>Nghiên cứu ảnh hưởng của phương pháp phay có dao động hỗ trợ đến chất lượng của chi tiết gia công</t>
  </si>
  <si>
    <t>PGS.TS Phạm Huy Tuân</t>
  </si>
  <si>
    <t>- 01 Bài báo quốc tế uy tín (thuộc nhóm Q2 của danh mục SCIE)</t>
  </si>
  <si>
    <t>PGS.TS Nguyễn Trường Thịnh</t>
  </si>
  <si>
    <t>ThS. Tưởng Phước Thọ</t>
  </si>
  <si>
    <t>Nghiên cứu, thiết kế và chế tạo thiết bị thu hồi năng lượng sóng dạng phao</t>
  </si>
  <si>
    <t>TS. Phan Công Bình</t>
  </si>
  <si>
    <t>- ThS. Tưởng Phước Thọ
- Phùng Sơn Thanh</t>
  </si>
  <si>
    <t>- Thiết kế, tính toán, mô phỏng thiết bị thu hồi năng lượng sóng biển dạng phao có thể kết hợp theo module để tăng công suất
- Thiết kế, chế tạo thiết bị thu hồi sóng biển dạng phao với các cơ cấu định vị, thu năng lượng đảm bảo an toàn, có thể triển khai thành sản phẩm ứng dụng.
- Thiết kế lắp đặt hệ thống thu thập dữ liệu thực nghiệm
- Thực nghiệm thiết bị thu hồi năng lượng sóng biển, đánh giá hiệu suất thiết bị</t>
  </si>
  <si>
    <t>Nghiên cứu thiết kế và tối ưu hóa cơ cấu khoan với sự hỗ trợ của rung động dùng cơ cấu đàn hồi</t>
  </si>
  <si>
    <t>TS. Đặng Quang Khoa</t>
  </si>
  <si>
    <t>- PGS.TS Phạm Huy Tuân
- ThS. Nguyễn Văn Khiển
-  PGS.TS Phạm Sơn Minh
- ThS Trần Minh Thế Uyên</t>
  </si>
  <si>
    <t xml:space="preserve">- 01 Bài báo Scopus (Được công bố trên tạp chí quốc tế thuộc danh mục Scopus)
</t>
  </si>
  <si>
    <t>Nghiên cứu ảnh huởng của chế độ gia công trên máy rong cạnh đến chất lượng bề mặt gia công vật liệu gỗ</t>
  </si>
  <si>
    <t>TS. Quách Văn Thiêm</t>
  </si>
  <si>
    <t>01 Bài báo đăng tạp chí trong nước (Bài báo đăng trên tạp chí trong danh mục của HĐ chức danh GS, PGS có điểm từ 0 – 1)</t>
  </si>
  <si>
    <t>Chế tạo mô hình tạo hình kim loại tấm thông qua vật liệu đàn hồi</t>
  </si>
  <si>
    <t>PGS. TS Phạm Sơn Minh</t>
  </si>
  <si>
    <t>Thiết kế và chế tạo khuôn phun ép có tích hợp hệ thống rung</t>
  </si>
  <si>
    <t>ThS. Dương Thị Vân Anh</t>
  </si>
  <si>
    <t>Qua quá trình thực hiện, đề tài sẽ tập trung vào mục tiêu chính là: Thiết kế và chế tạo khuôn phun ép có tích hợp hệ thống rung</t>
  </si>
  <si>
    <t>Nghiên cứu chế tạo mô hình hàn ống dạng hở</t>
  </si>
  <si>
    <t xml:space="preserve">ThS. Trần Minh Thế Uyên  
</t>
  </si>
  <si>
    <t>Đề tài nghiên cứu được tiến hành với mục tiêu chính là chế tạo hoàn thiện mô hình thiết bị hàn orbital dạng hở</t>
  </si>
  <si>
    <t>Thiết kế chế tạo hệ thống hàn ống dạng orbital hở</t>
  </si>
  <si>
    <t xml:space="preserve">ThS. Trần Ngọc Thiện           </t>
  </si>
  <si>
    <t xml:space="preserve">Đề tài được thực hiện với mục tiên hoàn thiện mô hình hàn orbital dạng hở   </t>
  </si>
  <si>
    <t>Nghiên cứu công nghệ in 3D kim loại theo nguyên lý fdm và thiêu kết</t>
  </si>
  <si>
    <t xml:space="preserve">ThS. Huỳnh Đỗ Song Toàn         </t>
  </si>
  <si>
    <t xml:space="preserve"> - ThS. Trần Minh Thế Uyên
- Phạm Sơn Minh
- Đinh Đức Minh Phúc
- Trần Phạm Tuấn Linh
- Võ Ngọc Trai</t>
  </si>
  <si>
    <t>Thông qua quá trình thực hiện đề tài, công nghệ in 3D kim loại theo nguyên lý FDM và thiêu kết sẽ được nghiên cứu làm rõ thông qua thiết bị hiện có tại trường</t>
  </si>
  <si>
    <t>Nghiên cứu độ bền kéo của chi tiết in 3D laser từ vật liệu dạng bột</t>
  </si>
  <si>
    <t xml:space="preserve">ThS. Nguyễn Văn Minh           </t>
  </si>
  <si>
    <t>- Huỳnh Đỗ Song Toàn
- Trần Ngọc Thiện
- Nguyễn Tiến Phong
- Nguyễn Trung Kiên
- Nguyễn Tấn Khoa</t>
  </si>
  <si>
    <t>Thông qua quá trình thực hiện đề tài, nhóm nghiên cứu sẽ tiến hành chế tạo và kiểm nghiệm được mẫu thử kéo bằng công nghệ in 3D SLS, nhận xét sự ảnh hưởng và tối ưu hóa các thông số trong quá trình in</t>
  </si>
  <si>
    <t>PGS. TS Trương Nguyễn Luân Vũ</t>
  </si>
  <si>
    <t>- PGS. TS. Lê Hiếu Giang 
- ThS. Võ Lâm Chương
- ThS. Lê Linh</t>
  </si>
  <si>
    <t>Mục tiêu chính của đề tài là đề xuất một phương pháp mới trong việc thiết kế bộ điều khiển PI/PID phân số cho hệ đa biến. Đề tài sẽ góp phần nâng cao độ ổn định, hiệu quả làm việc, và cũng như các tính năng hoạt động khác của các hệ thống, quá trình đa biến trong công nghiệp.</t>
  </si>
  <si>
    <t>-01 Bài báo quốc tế uy tín (thuộc nhóm Q1 trong danh mục SCIE, SSCI)
- 01 Bài báo quốc tế uy tín (thuộc nhóm Q2 trong danh mục SCIE, SSCI)
-01 Bằng độc quyền giải pháp hữu ích</t>
  </si>
  <si>
    <t>Tối ưu hóa thể tích cánh tản nhiệt bằng phương pháp Levenberg – Marquardt</t>
  </si>
  <si>
    <t>Nguyễn Nhựt Phi Long</t>
  </si>
  <si>
    <t>Nguyễn Hoài Sơn; Nguyễn Quận (Đại học Phạm Văn Đồng - Quảng Ngãi); Lâm Phát Thuận</t>
  </si>
  <si>
    <t xml:space="preserve">Nghiên cứu ứng dụng phương pháp Lvenberg - Marquardt (có thể giải quyết cả bài toán truyền nhiệt tuyến tính và phi tuyến với tính ổn định và tốc độ hội tụ cao) để tối ưu hóa một cách hiệu quả thể tích của cánh tác nhiệt có biên dạng hình chữ nhật và hình tam giác.          </t>
  </si>
  <si>
    <t>01 bài báo đăng trên tạp chí quốc tế trong danh mục ESCI/Scopus.</t>
  </si>
  <si>
    <t>Nghiên cứu, thiết kế, chế tạo module PPU điều khiển bằng cơ cấu cam</t>
  </si>
  <si>
    <t>Nguyễn Hoài Nam</t>
  </si>
  <si>
    <t>Tạ Nguyễn Minh Đức; Nguyễn Nhựt Phi Long</t>
  </si>
  <si>
    <t>Thiết kế, chế tạo chế tạo đầu dao 90 độ cho máy phay đứng CNC</t>
  </si>
  <si>
    <t>Phạm Quân Anh</t>
  </si>
  <si>
    <t>Phạm Minh Đức; Nguyễn Quang Hiến; Nguyễn Văn Chánh</t>
  </si>
  <si>
    <t>ThS. Hà Thị Huế</t>
  </si>
  <si>
    <t>KHOA CÔNG NGHỆ MAY VÀ THỜI TRANG: 01 đề tài</t>
  </si>
  <si>
    <t>Nghiên cứu phát triển phương pháp điều khiển học nâng cao dựa trên kỹ thuật truy hồi dữ liệu sử dụng mạng học sâu ứng dụng cho robot bậc cao</t>
  </si>
  <si>
    <t>TS. Đặng Xuân Ba</t>
  </si>
  <si>
    <t>Đề xuất mô hình triển khai và phân bổ tài nguyên mạng cho hệ thống UAV ứng dụng trong cứu trợ thảm họa</t>
  </si>
  <si>
    <t>TS. Đỗ Duy Tân</t>
  </si>
  <si>
    <t>Ứng dụng mạng nơron kép trong nhận dạng và sa thải phụ tải</t>
  </si>
  <si>
    <t>ThS. Lê Thị Hồng Nhung</t>
  </si>
  <si>
    <t>Trần Tùng Giang
Huỳnh Thị Ngọc Thường
Lê Trọng Nghĩa</t>
  </si>
  <si>
    <t>Nghiên cứu cải tiến thuật toán AHP áp dụng trong sa thải phụ tải</t>
  </si>
  <si>
    <t>ThS. Lê Trọng Nghĩa</t>
  </si>
  <si>
    <t>Định vị xe lăn điện dựa vào vật mốc tự nhiên trong môi trường trong nhà</t>
  </si>
  <si>
    <t>ThS. Ngô Bá Việt</t>
  </si>
  <si>
    <t>Nguyễn Thanh Hải
Nguyễn Thanh Nghĩa
Võ Đức Dũng</t>
  </si>
  <si>
    <t>PGS.TS. Nguyễn Minh Tâm</t>
  </si>
  <si>
    <t>Nhận dạng ổn định hệ thống điện</t>
  </si>
  <si>
    <t>TS. Nguyễn Ngọc Âu</t>
  </si>
  <si>
    <t>Phân tích hiện tượng cộng hưởng dưới đồng bộ xem xét có nguồn năng lượng tái tạo (gió, mặt trời)</t>
  </si>
  <si>
    <t>TS. Nguyễn Nhân Bổn</t>
  </si>
  <si>
    <t>Thiết kế bộ điều khiển số cho động cơ PMSM dựa trên cơ sở mạng neuron với khả năng tái cấu hình</t>
  </si>
  <si>
    <t>TS. Nguyễn Phan Thanh</t>
  </si>
  <si>
    <t xml:space="preserve">Trần Quang Thọ
Nguyễn Vinh Quan </t>
  </si>
  <si>
    <t>Mạng học sâu cho phân loại bệnh lá cây</t>
  </si>
  <si>
    <t>PGS.TS. Nguyễn Thanh Hải</t>
  </si>
  <si>
    <t>Ngô Bá Việt
Nguyễn Thanh Nghĩa
Võ Đức Dũng</t>
  </si>
  <si>
    <t>Thiết kế hệ thống nhận biết bệnh lá cây sử dụng phương pháp phân tích cấu trúc ảnh, thuật toán mạng học sâu, trong đó tập dữ liệu với những bệnh lá phổ biến để đánh giá kết quả của thuật toán kiến nghị</t>
  </si>
  <si>
    <t>Xác định vị trí đỉnh R trong phức hợp QRS của tín hiệu điện tim ECG</t>
  </si>
  <si>
    <t>ThS. Nguyễn Thanh Nghĩa</t>
  </si>
  <si>
    <t>ThS. Nguyễn Vinh Quan</t>
  </si>
  <si>
    <t>Trần Quang Thọ
Nguyễn Phan Thanh</t>
  </si>
  <si>
    <t>Giải pháp cải thiện tính toán để thực thi mạng học sâu trên phần cứng có tài nguyên giới hạn</t>
  </si>
  <si>
    <t>TS. Phạm Văn Khoa</t>
  </si>
  <si>
    <t xml:space="preserve">Trần Nhật Quang
Phùng Quang Ngọc </t>
  </si>
  <si>
    <t>Nghiên cứu kỹ thuật CPWM điều khiển bộ nghịch lưu tăng áp kiểu modular 3 bậc</t>
  </si>
  <si>
    <t>TS. Quách Thanh Hải</t>
  </si>
  <si>
    <t xml:space="preserve">Trương Việt Anh
Trương Ngọc Anh  </t>
  </si>
  <si>
    <t>Nghiên cứu làm chủ kỹ thuật điều khiển MMC ba bậc tăng áp dựa trên kỹ thuật sóng mang (carrier PWM)</t>
  </si>
  <si>
    <t>Tích hợp giải thuật điều khiển thông minh vào quá trình điều khiển công nghiệp</t>
  </si>
  <si>
    <t>TS. Tạ Văn Phương</t>
  </si>
  <si>
    <t>Thiết kế bộ điều khiển kiểm soát lỗi nâng cao cho cánh tay robot</t>
  </si>
  <si>
    <t>TS. Trần Đức Thiện</t>
  </si>
  <si>
    <t xml:space="preserve">Trần Mạnh Sơn
Vũ Văn Phong </t>
  </si>
  <si>
    <t>TS. Trần Quang Thọ</t>
  </si>
  <si>
    <t>Nguyễn Vinh Quan
Nguyễn Phan Thanh</t>
  </si>
  <si>
    <t>Nghiên cứu sa thải phụ tải có xét đến nguồn năng lượng tái tạo</t>
  </si>
  <si>
    <t>ThS. Trần Tùng Giang</t>
  </si>
  <si>
    <t>Huỳnh Thị Ngọc Thường
Nguyễn Ngọc Âu
Lê Trọng Nghĩa</t>
  </si>
  <si>
    <t>Xây dựng robot hỗ trợ vật lý trị liệu phục hồi chức năng khớp cổ chân</t>
  </si>
  <si>
    <t>TS. Trần Vi Đô</t>
  </si>
  <si>
    <t xml:space="preserve">Vũ Văn Phong
Tạ Văn Phương  </t>
  </si>
  <si>
    <t>Nghiên cứu ứng dụng năng lượng tái tạo vào lưới hạ thế</t>
  </si>
  <si>
    <t>PGS.TS. Trương Đình Nhơn</t>
  </si>
  <si>
    <t>Thiết kế vi mạch ứng dụng mảng điện trở nhớ tối ưu cho ứng dụng nhận dạng mẫu</t>
  </si>
  <si>
    <t>TS. Trương Ngọc Sơn</t>
  </si>
  <si>
    <t>Giải pháp phân bổ công suất cho hệ thống mạng đa truy cập không trực giao kết hợp với bề mặt phản xạ thông minh</t>
  </si>
  <si>
    <t>ThS. Trương Quang Phúc</t>
  </si>
  <si>
    <t xml:space="preserve">Phan Văn Ca
Trương Ngọc Hà
Đỗ Duy Tân </t>
  </si>
  <si>
    <t>Xây dựng giải thuật mới dò tìm điểm công suất cực đại toàn cục của hệ thống pin quang điện trong điều kiện bóng che một phần</t>
  </si>
  <si>
    <t>PGS.TS. Trương Việt Anh</t>
  </si>
  <si>
    <t>Quách Thanh Hải
Trương Ngọc Anh</t>
  </si>
  <si>
    <t>Xây dựng giải thuật tìm kiếm điểm công suất cực đại toàn cục của một chuỗi PV mắc nối tiếp trong điều điều kiện bị bóng che (các PV có cường độ bức xạ khác nhau)</t>
  </si>
  <si>
    <t>Nghiên cứu thiết kế hệ thống IoT tiết kiệm năng lượng</t>
  </si>
  <si>
    <t>PGS.TS. Võ Minh Huân</t>
  </si>
  <si>
    <t>Chiếu sáng tự nhiên cho tòa nhà văn phòng tại Việt Nam</t>
  </si>
  <si>
    <t>PGS.TS. Võ Viết Cường</t>
  </si>
  <si>
    <t>Thiết kế bộ điều khiển và quan sát cho hệ thống phi tuyến quy mô lớn với ảnh hưởng của thành phần trễ và hiện tượng truyền dữ liệu không ổn định</t>
  </si>
  <si>
    <t>TS. Vũ Văn Phong</t>
  </si>
  <si>
    <t>PGS.TS. Lê Chí Kiên</t>
  </si>
  <si>
    <t>Phạm Thị Kim Hằng</t>
  </si>
  <si>
    <t>Nguyễn Thụy Ngọc Thủy
Huỳnh Hoàng Trung</t>
  </si>
  <si>
    <t>Nghiên cứu, chế tạo graphene trên lá đồng sử dụng phương pháp lắng đọng hơi hóa học áp suất thấp hướng đến ứng dụng trong cảm biến sinh học</t>
  </si>
  <si>
    <t>Huỳnh Hoàng Trung</t>
  </si>
  <si>
    <t>Nguyễn Thụy Ngọc Thủy
Phạm Thành Trung</t>
  </si>
  <si>
    <t>Trần Văn Nam</t>
  </si>
  <si>
    <t>Võ Thị Vân Anh
Nguyễn Ngọc Tứ</t>
  </si>
  <si>
    <t>Vật liệu nano-hybrid nền carbon ứng dụng xử lý nước thải dưới ánh sáng mặt trời</t>
  </si>
  <si>
    <t>Phạm Thanh Trúc</t>
  </si>
  <si>
    <t>Một số tính chất định tính của phương trình đạo hàm riêng phi tuyến</t>
  </si>
  <si>
    <t>Lê Công Nhàn</t>
  </si>
  <si>
    <t>Lê Xuân Trường
Phạm Văn Hiển</t>
  </si>
  <si>
    <t>Trần Thiện Huân</t>
  </si>
  <si>
    <t>Đỗ Huy Bình</t>
  </si>
  <si>
    <t>Phan Gia Anh Vũ
Nguyễn Khánh</t>
  </si>
  <si>
    <t>Dự đoán giá ICO sử dụng machine learning</t>
  </si>
  <si>
    <t>Trần Kim Toại</t>
  </si>
  <si>
    <t>Lê Thị Mai Hương</t>
  </si>
  <si>
    <t>Nghiên cứu các nhân tố ảnh hưởng đến việc lựa chọn Thành phố Hồ Chí Minh làm điểm đến du lịch của du khách trong nước</t>
  </si>
  <si>
    <t>Hồ Thị Hồng Xuyên</t>
  </si>
  <si>
    <t>Nghiên cứu các nhân tố ảnh hưởng đến việc công bố thông tin kế toán môi trường: trường hợp tại các doanh nghiệp kinh doanh khách sạn Việt Nam.</t>
  </si>
  <si>
    <t>Nguyễn Thị Huyền Trâm</t>
  </si>
  <si>
    <t>Phát triển công nghiệp chế biến gỗ tại Việt Nam</t>
  </si>
  <si>
    <t>Vòng Thình Nam</t>
  </si>
  <si>
    <t>KHOA LÝ LUẬN CHÍNH TRỊ: 01 đề tài</t>
  </si>
  <si>
    <t>Đặng Tấn Tín</t>
  </si>
  <si>
    <t>KHOA NGOẠI NGỮ: 01 đề tài</t>
  </si>
  <si>
    <t>TS. Nguyễn Đức Thành</t>
  </si>
  <si>
    <t>TT GIÁO DỤC QUỐC PHÒNG: 01 đề tài</t>
  </si>
  <si>
    <t>Đỗ Thị Mỹ Trang</t>
  </si>
  <si>
    <t>Liên kết đào tạo Kỹ thuật viên ngành Công nghệ ô tô giữa trường ĐHSPKT - TpHCM với doanh nghiệp</t>
  </si>
  <si>
    <t xml:space="preserve">Nguyễn Ngọc Phương </t>
  </si>
  <si>
    <t>Nguyễn Thanh Thủy</t>
  </si>
  <si>
    <t>Phân loại trình tự sinh học vi sinh vật dựa trên phương pháp học sâu</t>
  </si>
  <si>
    <t>TS. Lê Văn Vinh</t>
  </si>
  <si>
    <t>Hoàng Vũ</t>
  </si>
  <si>
    <t>Nâng cao chất lượng phân loại trình tự vi sinh vật trong tập dữ liệu metagenomics dựa trên phương pháp học sâu.</t>
  </si>
  <si>
    <t>Nghiên cứu phát triển hệ thống nhận dạng tiếng nói hỗ trợ bác sĩ lập bệnh án điện tử</t>
  </si>
  <si>
    <t>Huỳnh Xuân Phụng</t>
  </si>
  <si>
    <t>Nghiên cứu sự ảnh hưởng của lưu lượng gió đến năng suất lạnh của thiết bị bay hơi kênh micro sử dụng môi chất chất CO2</t>
  </si>
  <si>
    <t>NCS. ThS Nguyễn Trọng Hiếu</t>
  </si>
  <si>
    <t>- Đoàn Minh Hùng
- Lê Bá Tân</t>
  </si>
  <si>
    <t xml:space="preserve"> - Nghiên cứu tổng quan đề tài trong và ngoài nước
- Nghiên cứu sự ảnh hưởng của lưu lượng gió đến năng suất lạnh của thiết bị bay hơi
</t>
  </si>
  <si>
    <t>ThS. Châu Ngọc Lê</t>
  </si>
  <si>
    <t>- Thiết kế lò xo phẳng mà lò xo này có thể cho phép điều chỉnh độ cứng mà không cần sử dụng năng lượng.
- Mô hình hóa các ứng xử của lò xo phẳng như: Biến dạng, ứng suất, độ bền mỏi, v.v.
- Đánh giá độ nhạy của các thông số hình của lò xo phẳng đến các đáp ứng xử.
- Phát triển thuật toán tối ưu hóa để tối ưu hóa thông số kích thước của lò xo phẳng.</t>
  </si>
  <si>
    <t>NCS.ThS. Nguyễn Văn Khiển</t>
  </si>
  <si>
    <t>- PGS.TS Phạm Huy Tuân
- TS Đặng Quang Khoa</t>
  </si>
  <si>
    <t>KHOA CƠ KHÍ CHẾ TẠO MÁY: 03 đề tài</t>
  </si>
  <si>
    <t>Áp dụng phương pháp rừng ngẫu nhiên trực giao dùng ước lượng nghiệm cho chiến lược định giá</t>
  </si>
  <si>
    <t>Thiết kế hệ thống thu thập độ ô nhiễm không khí ở nhiều khu vực</t>
  </si>
  <si>
    <t>ThS. Huỳnh Hoàng Hà</t>
  </si>
  <si>
    <t>Nghiên cứu một số yếu tố ảnh hưởng trong quá trình trích ly flavonoids từ lá chùm ngây và ứng dụng cao chiết flavonoids vào thực phẩm</t>
  </si>
  <si>
    <t>ThS. Đặng Thị Ngọc Dung</t>
  </si>
  <si>
    <t>Nghiên cứu tổng hợp và cải thiện đặc tính nhạy kép pH-nhiệt của semi-IPN hydrogel trên cơ sở N,N’-Diethylacrylamide ứng dụng làm vật liệu mang thuốc</t>
  </si>
  <si>
    <t>TS. Huỳnh Nguyễn Anh Tuấn</t>
  </si>
  <si>
    <t>TS. Nguyễn Duy Đạt</t>
  </si>
  <si>
    <t>TS. Nguyễn Vinh Tiến</t>
  </si>
  <si>
    <t>Bài báo quốc tế  (01 bài): thuộc nhóm Q2 và trong danh mục SCIE</t>
  </si>
  <si>
    <t>TS. Trần Thị Nhung</t>
  </si>
  <si>
    <t>TS. Võ Thị Ngà</t>
  </si>
  <si>
    <t>KHOA CNTT: 01 đề tài</t>
  </si>
  <si>
    <t>Đánh giá mối quan hệ giữa vốn đầu tư xã hội và khối lượng hàng hóa vận chuyển bằng đường biển tại Việt Nam</t>
  </si>
  <si>
    <t>Võ Thị Xuân Hạnh</t>
  </si>
  <si>
    <t>Tác động của quảng cáo trên mạng xã hội lên thái độ của người dùng và ý định mua sản phẩm</t>
  </si>
  <si>
    <t>Nguyễn Phan Như Ngọc</t>
  </si>
  <si>
    <t>Nguyễn Thị Thu Hồng</t>
  </si>
  <si>
    <t>Phan Thị Thanh Hiền</t>
  </si>
  <si>
    <t>* Nguyễn Thị Thanh Thuý
* Nguyễn Thị Mai Trâm</t>
  </si>
  <si>
    <t>Nghiên cứu nhận thức người học về hoạt động học biên dịch Anh Việt: Trường hợp học trực tuyến môn biên dịch Anh-Việt</t>
  </si>
  <si>
    <t>Phạm Văn Khanh</t>
  </si>
  <si>
    <t>Nghiên cứu, thiết kế- chế tạo cơ cấu kẹp dùng trong đồ gá tổ hợp</t>
  </si>
  <si>
    <t>Trần Công Hào -18144228
- Nguyễn Khánh Duy - 18144218
- Đỗ Văn Hợp - 18144239</t>
  </si>
  <si>
    <t>ThS. Nguyễn Hoài Nam</t>
  </si>
  <si>
    <t>- Xây dựng mô hình 3D trên máy tính, chế tạo mô hình. Trên cơ sở đó xây dựng các tài liệu phục vụ dạy và học phần đồ gá</t>
  </si>
  <si>
    <t>- 01 Mô hình đồ gá (Các thông số kỹ thuật của mô hình/sản phẩm theo tài liệu đã thiết kế)
- 01 Báo cáo tổng kết</t>
  </si>
  <si>
    <t>R</t>
  </si>
  <si>
    <t>Hào 
0832 7777 60</t>
  </si>
  <si>
    <t>Nghiên cứu thiết kế chế tạo mô hình thiết bị thu gom rác ở miệng cống</t>
  </si>
  <si>
    <t>Nguyễn Hoài Linh - 18144257
- Đỗ Công Tuyền - 18144318
- Đỗ Chung Quân - 18144277</t>
  </si>
  <si>
    <t>ThS. Trần Ngọc Thiện</t>
  </si>
  <si>
    <t>- Tìm hiểu, nghiên cứu các phương pháp thu gom rác ở miệng cống
- Thiết kế, chế tạo mô hình thu gom rác ở miệng cống
- Giải quyết được tình trạng ngập nước trên đường mỗi khi mưa do lượng rác làm tắc nghẽn ở miệng cống</t>
  </si>
  <si>
    <t xml:space="preserve">- 01 Mô hình thiết bị thu gom rác (Thu gom rác ở miệng cống)
- 01 Báo cáo tổng kết </t>
  </si>
  <si>
    <t>Linh
0354 960 236
nguyenhoailinh01122000@gmail.com</t>
  </si>
  <si>
    <t>Thiết kế và gia công Robot phục vụ nhà hàng</t>
  </si>
  <si>
    <t xml:space="preserve">Huỳnh Công Danh - 17146241
- Lê Đại Trí - 17146347
- Nguyễn Hoàng Đức Hùng - 17146347
</t>
  </si>
  <si>
    <t>TS. Bùi Hà Đức</t>
  </si>
  <si>
    <t>- Hoàn thành mô hình đúng thời hạn
- Áp dụng công nghệ xử lý ảnh cho Robot
- Có khả năng giao tiếp với khách hàng
- Hình dáng thân thiện</t>
  </si>
  <si>
    <t>- 01 Mô hình robot phục vụ nhà hàng (xử lý ảnh, Rplida, Bo Kachtion nano, màn hình cảm ứng)
- 01 Báo cáo tổng kết</t>
  </si>
  <si>
    <t>Danh
0377 530 762</t>
  </si>
  <si>
    <t>Nghiên cứu, thiết kế - chế tạo cơ cấu kẹp nhanh dùng trong đồ gá tổ hợp</t>
  </si>
  <si>
    <t>Nguyễn Lâm Hoàng An - 18143194
- Trần Phạm Quốc Trân - 17143259
- Lê Gia Bảo - 17143174</t>
  </si>
  <si>
    <t>- Xây dựng các mô hình 3D trên máy tính. Trên cơ sở đó xây dựng các tài liệu phục vụ dạy và học phần đồ gá</t>
  </si>
  <si>
    <t>An
0906 045 973</t>
  </si>
  <si>
    <t>Nghiên cứu triển khai kỹ thuật chế tạo vào việc đào tạo các chuyên ngành cơ khí</t>
  </si>
  <si>
    <t>Lữ Hoàng Khang - 18104020
- Nguyễn Trần Như Ngọc - 18104035
- Đỗ Huỳnh Nhật Huy - 18104016</t>
  </si>
  <si>
    <t xml:space="preserve">TS. Phạm Thị Hồng Nga </t>
  </si>
  <si>
    <t>Nghiên cứu triển khai kỹ thuật chế tạo vào việc đào tạo các chuyên ngành cơ khí giúp cho sinh viên học Môn Kỹ Thuật Chế Tạo có cái nhìn tổng quát hơn về môn học từ đó sẽ có nhiều thời gian nghiên cứu sâu hơn về môn học, cũng như các môn học khác có liên quan (Vật Liệu Học, Công Nghệ Kim Loại…)</t>
  </si>
  <si>
    <t>- 01 Tài liệu Kỹ Thuật Chế Tạo
- 01 Báo cáo tổng kết</t>
  </si>
  <si>
    <t>Khang 
0786 339 363</t>
  </si>
  <si>
    <t>Nghiên cứu, thiết kế, chế tạo máy cắt cà pháo tự động</t>
  </si>
  <si>
    <t xml:space="preserve">Võ Vĩnh An - 17146228
- Trần Hoàng Quân - 17146320
- Huỳnh Minh Nhựt - 17146303
</t>
  </si>
  <si>
    <t>Nghiên cứu và chế tạo máy cắt cà pháo tự dộng đảm bảo sản lượng đầu ra và cho năng suất cao nhất có thể, tạo ra thành phẩm đảm bảo chất lượng và an toàn vệ sinh thực phẩm, máy có cấu hình đơn giản, rẻ tiền đảm bảo thực hiện đầy đủ chức năng đã đề ra</t>
  </si>
  <si>
    <t>- Máy cắt cà pháo tự động ứng dụng công ty Sông Hương (Cắt đôi được trái cà pháo)
- 01 Báo cáo tổng kết 
- 01 Bản vẽ cơ khí (Theo TCVN)</t>
  </si>
  <si>
    <t>An
0343 145 790</t>
  </si>
  <si>
    <t>Biên soạn giáo trình môn Manufacturing Technology cho CTĐT 132TC</t>
  </si>
  <si>
    <t>Lê Thị Nam- 18104031
- Mã Ngọ Thúy Ngân- 18104033
 Đoàn Duy Quang- 17143129
-Lâm Triệu Vỹ - 18104063</t>
  </si>
  <si>
    <t xml:space="preserve">TS. Phạm Thị Hồng Nga
</t>
  </si>
  <si>
    <t xml:space="preserve">Biên soạn giáo trình Tiếng Anh  môn Manufacturing Technology cho CTĐT 132TC
</t>
  </si>
  <si>
    <t>- 01 Giáo trình môn Manufaturing Technoloy (Đúng yêu cầu của thư viện)
- 01 Báo cáo tổng kết</t>
  </si>
  <si>
    <t>Nam
0393 530 660
lethinam18092000@gmail.com</t>
  </si>
  <si>
    <t>Nghiên cứu, thiết kế, chế tạo máy gói bánh nậm</t>
  </si>
  <si>
    <t>Lê Quang Cương- 17146236
- Lê Đặng Thảo - 17146327
- Trương Công Thoại - 17146333</t>
  </si>
  <si>
    <t>Chế tạo máy gói bánh nậm có thể tự động hết các công đoạn sản xuất ra motoji chiếc bánh thành phẩm, bánh gói có độ thẩm mĩ cao, năng suất cao hơn khi gói tay, đảm bảo vệ sinh an toàn thực phẩm</t>
  </si>
  <si>
    <t>- 01 Máy gói bánh nậm ứng dụng tại Công ty Sông Hương (làm ra được sản phẩm hoàn chỉnh)
- 01 Báo cáo tổng kết 
- 01 Bản vẽ (theo TCVN)</t>
  </si>
  <si>
    <t>Cương
0964 538 168
lequangcuongqn@gmailc.om</t>
  </si>
  <si>
    <t>Thiết kế chế tạo nội thất với công nghệ máy CNC</t>
  </si>
  <si>
    <t>Đặng Tấn Khôi - 17153018
- Lê Quang Diện - 17153005
- Trần Lê Hồng Thắm - 17153044</t>
  </si>
  <si>
    <t>Đưa được dự án và áp dụng vào trong cộng đồng trong nước và ngoài nước. Tận dụng nguyên liệu gỗ; thay thế được các sản phẩm có phế phẩm có tính ô nhiễm cao như: nylon, các loại nhựa</t>
  </si>
  <si>
    <t xml:space="preserve">- 01 Kệ trang trí móc treo chìa khóa 
- 01 Đế máy tính làm mát máy 
- 01 Bản sofa đa năng
- 01 Bản laptop gấp xếp
- 01 Khay gia vị đa năng phòng bếp
(100% ván ghép thanh) </t>
  </si>
  <si>
    <t>Khôi
0368 910 861</t>
  </si>
  <si>
    <t>Ngiên cứu, thiết kế, chế tạo máy cấp kính, khẩu trang, ống chân (dùng cho phẫu thuật) tự động cho bệnh viện Hùng Vương</t>
  </si>
  <si>
    <t>Phạm Trần Duy Hiếu -17146268
- Cù Văn Phương - 17146313
- Nguyễn Trọng Toàn - 17146342</t>
  </si>
  <si>
    <t>Cấp phát kính (kính ngang, mặt nạ), ống chân, khẩu trang một cách nhanh chóng nhất, hỗ trợ tối đa công việc chuần bị vào phẩu thuật của bác sĩ</t>
  </si>
  <si>
    <t>- 01 Nghiên cứu, thiết kế, chế tạo máy cấp kính, khẩu trang, ống chân (dùng cho phẩu thuật) tự động
- 01 Báo cáo tổng kết
- 01 Bản vẽ (theo TCVN)</t>
  </si>
  <si>
    <t>Hiếu
0777 115 181</t>
  </si>
  <si>
    <t>Nghiên cứu, thiết kế, chế tạo máy cấp quần áo phẫu thuật tự động cho bệnh viện Hùng Vương</t>
  </si>
  <si>
    <t>Cù Văn Phương - 17146313
- Phạm Trần Duy Hiếu -17146268
-  Nguyễn Trọng Toàn - 17146342</t>
  </si>
  <si>
    <t>Cấp phát quần áo, kính theo size, theo mẫu, theo giới tính một cách nhanh chóng nhất, hỗ trợ tối đa công việc chuẩn bị vào phẫu thuật cùa bác sĩ</t>
  </si>
  <si>
    <t>- 01 Máy cấp quần áo phẫu thuật tự động
- 01 Báo cáo tổng kết
- 01 Bản vẽ (theo TCVN)</t>
  </si>
  <si>
    <t>Phương
0346 5488 14</t>
  </si>
  <si>
    <t>Thiết kế mô hình tự động hóa hệ thống thu hoạch rau thủy canh</t>
  </si>
  <si>
    <t>Huỳnh Văn Trưởng- 18104058
- Lữ Hoàng Khang- 18104020
- Lê Quốc Hiệp - 18104011</t>
  </si>
  <si>
    <t>TS. Lê Minh Tài</t>
  </si>
  <si>
    <t xml:space="preserve">Thiết kế chế tạo hệ thống thu hoạch rau thủy canh hoàn toàn tự động nhằm cải thiện và nâng cao năng suất thu được từ mô hình nuôi trồng thủy canh: rút ngắn được thời gian lao động, giảm chi phí, sức người, sức của. </t>
  </si>
  <si>
    <t>- 01 Mô hình tự động hóa hệ thống thu hoạch rau thủy canh
- 01 Báo cáo tổng kết</t>
  </si>
  <si>
    <t>Trưởng
0939 5929 80
huynhtruong19052000@gmail.com</t>
  </si>
  <si>
    <t>Nghiên cứu, chế tạo Robot AGV vận chuyển hàng trong nhà máy</t>
  </si>
  <si>
    <t>Phan Thanh Lâm - 17146291
- Kiều Viết Hậu - 17146264
- Nguyễn Văn Phú - 17146309</t>
  </si>
  <si>
    <t>ThS. Dương Thế Phong</t>
  </si>
  <si>
    <t>- 01 Mô hình Robot AGV vận chuyển hàng hóa nhà máy
- 01 Báo cáo tổng kết</t>
  </si>
  <si>
    <t>R Viết tay</t>
  </si>
  <si>
    <t>Lâm
0393 270299</t>
  </si>
  <si>
    <t>Nghiên cứu thiết kế hệ thống phát quần áo tự động cho y bác sỹ bệnh viện</t>
  </si>
  <si>
    <t>Trương Lê Bảo Huy - 18143242</t>
  </si>
  <si>
    <t>ThS. Lê Phan Hưng</t>
  </si>
  <si>
    <t xml:space="preserve">Nghiên cứu, chế tạo hệ thống  đơn giản thực hiện công việc phát quần áo, phương tiện y tế bảo hộ cho nhân viện y tế, bác sĩ
Thiết kế chế tạo thiết bị thông minh,hỗ trợ y bác sĩ  tự do lựa chọn đồng phục y tế, phương tiện bảo hộ nhằm đảm bảo quản lý hệ thống và giảm thời gian chuẩn bị cho các ca bệnh khẩn cấp
</t>
  </si>
  <si>
    <t>-01 Mô hình hệ thống đầy hàng bằng lò xo
- 01 Báo cáo tổng kết
- 01 Biên bản chuyển giao công nghệ</t>
  </si>
  <si>
    <t>Huy
0373 095 633</t>
  </si>
  <si>
    <t>Nghiên cứu tính toán thiết kế chế tạo máy in 3D và ứng dụng tạo mẫu cho phương pháp đúc</t>
  </si>
  <si>
    <t xml:space="preserve">Phạm Ngọc Hiếu - 18146299
Võ Hoàng Tuấn - 18143175
</t>
  </si>
  <si>
    <t>ThS Nguyễn Thanh Tân</t>
  </si>
  <si>
    <t>Nghiên cứu tính toán thiết kế và chế tạo thành công máy in 3D và ứng dụng để chế tạo mẫu cho ngành đúc</t>
  </si>
  <si>
    <t>- 01 Máy in 3D (FMD)
- 01 Báo cáo tổng kết</t>
  </si>
  <si>
    <t>Tuấn
0357769550</t>
  </si>
  <si>
    <t>DANH MỤC ĐĂNG KÝ ĐỀ TÀI NGHIÊN CỨU KHOA HỌC SINH VIÊN NĂM 2021</t>
  </si>
  <si>
    <t>Chủ nhiệm đề tài 
MSSV
Thành viên đề tài
MSSV</t>
  </si>
  <si>
    <t>Giáo viên hướng dẫn</t>
  </si>
  <si>
    <t>Dự kiến kết quả đạt được</t>
  </si>
  <si>
    <t xml:space="preserve">Nghiên cứu và mô phỏng hệ thống ABS/TCS sử dụng phần mềm Carsim </t>
  </si>
  <si>
    <t>Nguyễn Văn Quyền - 17145348
Nguyễn Thị Như Mơ - 17145323</t>
  </si>
  <si>
    <t>TS. Huỳnh Phước Sơn</t>
  </si>
  <si>
    <t xml:space="preserve">1. Mục tiêu: Nghiên cứu hệ thống điều khiển quá trình phanh ô tô, đề xuất cấu trúc, thuật toán và mô phỏng bộ điều khiển chống hãm cứng và chống trượt bánh xe có xét đến ổn định hướng chuyển động xe khi phanh.
Nội dung nghiên cứu của đề tài có thể làm cơ sở cho các đề tài tiếp theo về hệ thống phanh ABS/TCS trên ô tô. 
2. Nội dung chính: Nghiên cứu lý thuyết
Chế tạo mô hình
Thử nghiệm, phân tích kết quả
Viết báo cáo tổng kết
</t>
  </si>
  <si>
    <t xml:space="preserve">01 Mô phỏng hệ thống ABS/TCS trên phần mềm Carsim
01 Báo cáo tổng kết
</t>
  </si>
  <si>
    <t>0399477726
0364987372</t>
  </si>
  <si>
    <t xml:space="preserve"> Thiết kế, chế tạo bọ kit thí nghiệm phục vụ môn học điều khiển tự động</t>
  </si>
  <si>
    <t xml:space="preserve">- Bùi Nhựt Quang - 17145344 
- Trần Thị Ngọc Mỹ - 17145324 
- Phạm Minh Thuận - 17145368 </t>
  </si>
  <si>
    <t>ThS. Nguyễn Trung Hiếu</t>
  </si>
  <si>
    <t xml:space="preserve">1. Mục tiêu: Mục tiêu của đề tài là mô phỏng DC motor bằng phần mềm Matlab/Simulink.
Dựa vào đó, chúng em tiến hành thiết kế, chế tạo bộ KIT thí nghiệm DC motor.
Tiếp theo, chúng em thiết kế thuật toán điều khiển để điều khiển mô hình thực nghiệm.
2. Nội dung chính: Nghiên cứu lý thuyết
Chế tạo mô hình
Thử nghiệm, phân tích kết quả
Viết báo cáo tổng kết
</t>
  </si>
  <si>
    <t xml:space="preserve">01 Bộ KIT phục vụ môn học Điều khiển tự động ô tô
01 Báo cáo tổng kết
</t>
  </si>
  <si>
    <t>0355025425
0972912647
0971859872</t>
  </si>
  <si>
    <t>Nghiên cứu, thiết kế, chế tạo mô hình con lắc ngược phục vụ môn học điều khiển tự động</t>
  </si>
  <si>
    <t xml:space="preserve">- Huỳnh Văn Anh Quốc - 17145347 
- Nguyễn Văn Phúc - 17145340 
- Lê Hữu Thịnh - 17145364 </t>
  </si>
  <si>
    <t xml:space="preserve">1. Mục tiêu: Mục tiêu của đề tài là mô phỏ ng DC motor và hệ thống con lắc ngược quay bằng phần mềm Matlab/Simulink.
          Dựa vào đó, chúng em tiến hành thiết kế, chế tạo bộ KIT thí nghiệm DC motor và mô hình con lắc ngược quay.
          Tiếp theo, chúng em thiết kế thuật toán điều khiển để điều khiển mô hình thực nghiệm.
2. Nội dung chính: Nghiên cứu lý thuyết
Chế tạo mô hình
Thử nghiệm, phân tích kết quả
Viết báo cáo tổng kết
</t>
  </si>
  <si>
    <t xml:space="preserve">01  Mô hình con lắc ngược
01 Báo cáo tổng kết
</t>
  </si>
  <si>
    <t>0387202203
0967255392
0366008460</t>
  </si>
  <si>
    <t>Ứng dụng phần mềm xử lý ảnh vào trong mô hình xe quét rác</t>
  </si>
  <si>
    <t>Lê Hậu Đức - 17145277
Nguyễn Văn Khánh - 17145309</t>
  </si>
  <si>
    <t>ThS. Nguyễn Thành Tuyên</t>
  </si>
  <si>
    <t>1. Mục tiêu: - Đề tài hướng đến việc nghiên cứu và áp dụng khoa học công nghệ vào đời sống. Mục tiêu cụ thể là giải quyết vấn đề dọn dẹp vệ sinh môi trường.
- Robot quét rác tự động có các chức năng: quét rác, hút rác và bụi. Ngoài ra Robot còn đóng vai trò như một thùng rác di động, mọi người có thể bỏ rác vào khi bắt gặp robot. Sau khi thực hiện xong công việc robot sẽ trở về địa điểm đã được lập trình.
- Robot quét rác tự động sẽ  được sử dụng trong các không gian vừa và nhỏ như công viên, khuôn viên trường học, bệnh viện, khu đô thị,… Nơi có ít phương tiện giao thông và có điệu kiện tốt về cơ sở hạ tầng, mặt đường, không gian làm việc.
- Mục đích của đề tài là robot quét rác tự động sẽ được sử dụng rộng rãi trong đời sống. Từ đó đặt nền tảng để phát triển, hoàn thiện. Hướng đến mục tiêu thương mại hóa sản phẩm.
2. Nội dung chính: Tìm hiểu tài liệu tổng quan về phần mềm xử lí hình ảnh.
Mua vật tư, thiết kế và lắp ráp cơ khí phần khung xe quét rác.
Thực hiện lập trình xe tự hành bằng xử lý ảnh.
Chạy thử mô hình và kiểm tra những sai sót có thể có</t>
  </si>
  <si>
    <t xml:space="preserve">01 Khung xe Robot chassic
02 Rơ le
</t>
  </si>
  <si>
    <t>0367589311
0329526846</t>
  </si>
  <si>
    <t>Thiết kế hệ pin solar cell cho tàu đánh bắt xa bờ</t>
  </si>
  <si>
    <t xml:space="preserve">Nguyễn Thị Thiên Lý - 18154033
Nguyễn Văn Phú 18154041
Trần Thanh Dũng 18154013
</t>
  </si>
  <si>
    <t>1. Mục tiêu: - Thiết kế một hệ thống pin năng lượng mặt trời cung cấp điện cho các hoạt động đánh bắt cá, tối ưu không gian chứa thủy hải sản cho tàu đánh cá xa bờ ở Việt Nam.
- Tiết kiệm chi phí tối đa về việc sử dụng nhiên liệu trên tàu.
- Tìm hiểu khả năng ứng dụng điện mặt trời hỗ trợ phát triển sản xuất ngư nghiệp: Các phương tiện kỹ thuật hỗ trợ: Máy tầm ngư, máy định vị GPS.
2. Nội dung chính: Nghiên cứu lý thuyết</t>
  </si>
  <si>
    <t>01 Hệ pin NLMT cho tàu đánh bắt xa bờ</t>
  </si>
  <si>
    <t>0772445245 
0962094750
0328614160</t>
  </si>
  <si>
    <t>Thiết kế module của hệ thống lấy nước từ không khí sử dụng màng thẩm thấu chọn lọc hơi nước</t>
  </si>
  <si>
    <t xml:space="preserve">Nguyễn Tiến Dung 18154008
Phan Văn Khải            18154027
Nguyễn Minh Duy   18154011
</t>
  </si>
  <si>
    <t xml:space="preserve">1. Mục tiêu: • Tạo ra một hệ thống đơn giản ,dễ dàng sử dụng lắp đặt ,hiệu quả trong việc tạo ra nước sạch từ không khí .
• Hệ thống được tạo ra nhằm giải quyết nhu cầu nước sạch cho người dân ở các khu vực xa xôi hẻo lánh hay các vùng có nguồn nước bị ô nhiễm nặng và đặc biệt là các khu vực hải đảo và các tàu thuyền vận tải, đánh bắt xa bờ.
• Năng lượng sử dụng cho hệ thống được  tối ưu hóa  và đạt  năng suất cao bằng  việc  sử dụng màng hấp thụ chọn lọc hơi nước kết hợp hệ thống pin năng lượng mặt trời . 
2. Nội dung chính: Nghiên cứu lý thuyết
Viết báo cáo tổng kết
</t>
  </si>
  <si>
    <t>01 Báo cáo tổng kết</t>
  </si>
  <si>
    <t>0363511657
0924107563
0786057144</t>
  </si>
  <si>
    <t>ThS. Trần Thái Sơn</t>
  </si>
  <si>
    <t>Dương Huy Hoàng</t>
  </si>
  <si>
    <t xml:space="preserve">Thiết kế máy kiểm tra độ bền mỏi kiểu kéo-nén.                                  </t>
  </si>
  <si>
    <t>Nghiên cứu ứng dựng phương pháp dập tấm kết hợp phoi thải từ ngành gia công kim loại tấm để chế tạo sản phẩm quà tặng</t>
  </si>
  <si>
    <t>ThS. Nguyễn Thanh Tân</t>
  </si>
  <si>
    <t>Tạo ra sản phẩm quà tặng từ ngành kim loại tấm từ phương pháp dập tâm và phoi dập tấm góp phần sử dụng hiệu quả nguyên vật liệu, tiết kiệm năng lượng, bảo vệ môi trường</t>
  </si>
  <si>
    <t>Khoa Công nghệ Hóa học và thực phẩm: 06 đề tài</t>
  </si>
  <si>
    <t xml:space="preserve">Huỳnh Kiều Trang  18128065; Nguyễn Thành Duy 18128009; </t>
  </si>
  <si>
    <t>TS. Phan Thị Anh Đào</t>
  </si>
  <si>
    <t>- Khảo sát quá trình trích ly hợp chất tạo màu từ quả mồng tơi.
- tạo ra sản phẩm bột màu từ quả mồng tơi.
- Đánh giá khả năng bền màu và khả năng an toàn khi sử dụng.</t>
  </si>
  <si>
    <t>Nguyễn Minh Đức 18150083; Phan Hoàng Long 18150030; Nguyễn Gia Phú 18150042; Phan Thị Như Ý 18150074; Nguyễn Ngọc Diễm My 18150032</t>
  </si>
  <si>
    <t xml:space="preserve">- Theo dõi nồng độ bụi PM10 trong không khí vào mua khô và mùa mưa tại trường ĐH. SPKT
- Xác định thành phần các ion tan trong nước (WS-ions) có trong mẫu bụi PM10.
- Theo dõi biến đổi thành phần các ion (WS-ions) trong mẫu bụi PM10 thu được trong mùa khô và mùa mưa.
</t>
  </si>
  <si>
    <t>Bài báo khoa học (01 bài): Báo cáo về thành phần các ion trong bụi PM2.5</t>
  </si>
  <si>
    <t>Nguyễn Tuấn Anh 17150041; Đỗ Thị Thu Hà 17150049; Phạm Đình Thắng 17150088</t>
  </si>
  <si>
    <t>TS. Trần Thị Kim Anh</t>
  </si>
  <si>
    <t xml:space="preserve">Sử dụng màng lọc FO để cô đặc lượng phophat có trong nước thải sinh hoạt nhằm đạt được nồng độ cao để có thể kết tinh canxi photphate đạt hiệu quả cao.
Tối ưu các thông số vận hành dưới đây nhằm tăng hiệu quả cô đặc photphat trong nước thải sinh hoạt
+ Thay đổi loại hoá chất để làm dòng lôi cuốn.
+ Thay đổi nồng độ của dòng lôi cuốn.
+ Thay đổi lưu lượng dòng vào.
+ Thay đổi lưu lượng dòng photphat ban đầu.
</t>
  </si>
  <si>
    <t>Mô hình FO (01 cái): Mô tả các thông số kỹ thuật của mô hình/sản phẩm; Báo cáo tổng kết (01 bản): Đúng yêu cầu, mô tả thông tin rõ ràng, dễ hiểu</t>
  </si>
  <si>
    <t>Phạm Như Thuần  18150116; Lê Thị Tuyết Nhung 18150105; Nguyễn Thị Yến Thu 18150115; Nguyễn Thị Lan Hương 1815009</t>
  </si>
  <si>
    <t>ThS. Nguyễn Hà Trang</t>
  </si>
  <si>
    <t>Hấp phụ là một trong những phương pháp phổ biến nhất để loại bỏ các chất gây ô nhiễm khỏi nước. Các loại chất hấp phụ khác nhau đã được tổng hợp để loại bỏ nhiều chất ô nhiễm và các chất gây ô nhiễm mới (emerging contaiminants) trong nước và nước thải. Nghiên cứu trước đây (Tran et al., 2020) chỉ ra rằng than sinh học có nguồn gốc từ glucose thực hiện xuất sắc trong việc loại bỏ chất gây ô nhiễm mới nổi. Sewu et al. (2020) tiết lộ rằng αFeOOH là tiền chất thân thiện với môi trường để tổng hợp than sinh học từ tính. Trong nghiên cứu này, chúng tôi tổng hợp than sinh học từ tính đầy hứa hẹn có nguồn gốc từ tiền chất xanh (αFeOOH) và đường. Cơ chế hấp phụ sẽ được giải thích trong nghiên cứu này để hiểu thêm về chất hấp phụ mới, với mong muốn nó không chỉ tốt về khả năng hấp phụ mà còn dễ dàng thu hồi nhờ tính chất từ tính mạnh của nó.</t>
  </si>
  <si>
    <t>Tổng hợp vật liệu (01 cái): Mô tả các thông số kỹ thuật của mô hình/sản phẩm; Báo cáo tổng kết (01 bản): Đúng yêu cầu, mô tả thông tin rõ ràng, dễ hiểu</t>
  </si>
  <si>
    <t>Phạm Quốc Bảo 18128003; Nguyễn Thị Bích Liễu 18128033; Nguyễn Bùi Tâm Như 18128084</t>
  </si>
  <si>
    <t xml:space="preserve">- Khảo sát quá trình trích ly hợp chất tạo màu từ cây cỏ mực
- Đánh giá khả năng bền màu và khả năng an toàn khi sử dụng. 
</t>
  </si>
  <si>
    <t>Trương Thị Khánh Vân 17128085; Đường Tiểu Phụng 17128049</t>
  </si>
  <si>
    <t>Điều chế thuốc nhuộm tóc có nguồn gốc thiên nhiên từ củ dền.</t>
  </si>
  <si>
    <t>Thuốc nhuộm tóc (01 loại): Không độc hại lên tóc và sức khỏe con người; Báo cáo tổng kết với mô tả phương pháp điều chế phẩm nhuộm tóc (01 bản): Mô tả thông tin rõ ràng, dễ hiểu và dễ áp dụng</t>
  </si>
  <si>
    <t>ThS. Nguyễn Thị Hạ Nguyên</t>
  </si>
  <si>
    <t xml:space="preserve">- Nghiên cứu kỹ thuật dập ly. 
- Nghiên cứu chất liệu giấy sử dụng để tạo ra bộ rập. 
- Nghiên cứu các chất liệu vải sử dụng để dập ly. 
- Thiết kế bộ rập dập vải xếp ly để giúp sinh viên thiết kế thời trang chủ động hơn trong việc tạo ra các mẫu vải xử lý có ứng dụng dập ly, xếp nếp cho các đồ án chuyên ngành và đồ án tốt nghiệp. </t>
  </si>
  <si>
    <t>ThS. Tạ Vũ Thục Oanh</t>
  </si>
  <si>
    <t>TS. Nguyễn Tuấn Anh
ThS. Nguyễn Thành Hậu</t>
  </si>
  <si>
    <t xml:space="preserve">Huỳnh Thế Tông 17110384
Nguyễn Anh Quân 17110354
Trịnh Việt Toàn 17110382
Lê Trung Quốc 17110409 </t>
  </si>
  <si>
    <t xml:space="preserve">Ths. Trương Thị Ngọc Phượng </t>
  </si>
  <si>
    <t xml:space="preserve">-	Tìm hiểu công nghệ iBeacon, cách triển khai các ứng dụng trên nền tảng iOS kết nối đến thiết bị này.
-	Xây dựng ứng dụng hỗ trợ quán café quảng cáo các chương trình khuyến mãi. </t>
  </si>
  <si>
    <t xml:space="preserve">Một ứng dụng iOS triển khai thử nghiệm ở 1 quán cafe </t>
  </si>
  <si>
    <t xml:space="preserve">Nguyễn Quốc Ninh 18110332
Huỳnh Tuấn Phi 18133039
Lê Nguyễn Gia Bảo 18110251
Hoàng Phi Hải 19134076
</t>
  </si>
  <si>
    <t>Trần Nhật Quang</t>
  </si>
  <si>
    <t>So sánh hiệu quả của các phương pháp nhận dạng và so khớp trong bài toán định danh bằng hình ảnh.
Xây dựng ứng dụng điểm danh qua ảnh chụp sử dụng dữ liệu ảnh thẻ sinh viên.</t>
  </si>
  <si>
    <t xml:space="preserve">Ứng dụng điểm danh bằng hình ảnh. </t>
  </si>
  <si>
    <t>Khoa CNTT: 02 đề tài</t>
  </si>
  <si>
    <t>Phát hiện motif trên chuỗi thời gian sử dụng độ đo Minkowski kết hợp với hệ số tương quan giữa hai chuỗi</t>
  </si>
  <si>
    <t>01 bài báo đăng trên tạp chí trong danh mục HĐ chức danh GS có điểm từ 0-0,5</t>
  </si>
  <si>
    <t>Khoa Điện-Điện tử: 09 đề tài</t>
  </si>
  <si>
    <t>Nghiên cứu phát triển robot bốn chân có khả năng di chuyển linh hoạt</t>
  </si>
  <si>
    <t>Bùi Mạnh Huy - 17151206 
Phạm Tấn Phát - 17151240
Trần Thanh Hải - 17151197
Đào Hùng Vương  - 17151289
Phạm Việt Hoàng - 17151204
Phùng Hưng Bình - 17151171</t>
  </si>
  <si>
    <t>Nghiên cứu và phát triển robot bốn chân có khả năng di chuyển linh hoạt phục vụ cho các ứng dụng tự hành trên địa hình phức tạp</t>
  </si>
  <si>
    <t>Bài báo được đăng trên các tạp chí trong HĐCDNN (0-0.5đ)</t>
  </si>
  <si>
    <t>Thiết kế và thi công phần mềm nhận diện lỗi trong mạch chỉnh lưu hỗ trợ công tác hướng dẫn thực hành</t>
  </si>
  <si>
    <t>Bùi Xuân Lực - 18142334
Hồ Viết Lời - 19146211</t>
  </si>
  <si>
    <t>TS. Lê Hoàng Minh</t>
  </si>
  <si>
    <t>Xây dựng mô hình nhận dạng lỗi tự động trong mạch chỉnh lưu ứng dụng công nghệ xử lý ảnh</t>
  </si>
  <si>
    <t>Phần mềm nhận dạng</t>
  </si>
  <si>
    <t>Thiết kế và thi công phần mềm nhận diện lỗi trong mạch xén tín hiệu hỗ trợ công tác hướng dẫn thực hành</t>
  </si>
  <si>
    <t>Bùi Xuân Lựu - 15142244
Bùi Xuân Lực - 18142334</t>
  </si>
  <si>
    <t>TS. Nguyễn Thị Lưỡng</t>
  </si>
  <si>
    <t>Xây dựng mô hình nhận dạng lỗi tự động trong mạch xén tín hiệu ứng dụng công nghệ xử lý ảnh</t>
  </si>
  <si>
    <t>Phát triển bộ điều khiển chính xác cho Robot 3 bậc tự do sử dụng hướng tiếp cận phi tuyến thông minh</t>
  </si>
  <si>
    <t>Đinh Phước Nhiên - 17151238
Khưu Luân Thành - 17151257
Huỳnh Vĩnh Nghi - 17151234
Trần Hoài Nam - 17151233</t>
  </si>
  <si>
    <t>Thiết kế bộ điều khiển chính xác robot có thể hoạt động tốt và bền vững trong nhiều môi trường làm việc khác nhau sử dụng các kỹ thuật điều khiển phi tuyến thông minh</t>
  </si>
  <si>
    <t>Đăng trên tạp trí nước ngoài hoặc các tạp chí trong HĐCDNN (0-0.5đ)</t>
  </si>
  <si>
    <t>Thiết kế bộ điều khiển Haptic phản hồi lực vận hành Robot di động từ xa</t>
  </si>
  <si>
    <t>Hoàng Hưng - 17151211
Trần Anh Khoa - 17151215
Trần Lam Nhật Thái - 17151261
Lê Công Kỳ Vọng - 16151317
Lê Hữu Anh Duy - 16151009</t>
  </si>
  <si>
    <t>Thiết kế Robot di động tự tránh né vật cản và thiết kế mô hình điều khiển Haptic phản hồi lực giúp tăng khả năng làm việc, điều khiển Robot từ xa cho người dùng</t>
  </si>
  <si>
    <t>Mô hình Robot di động tự tránh vật cản
Mô hình thiết bị điều khiển Haptic phản hồi lực chuyên dụng điều khiển robot di động từ xa</t>
  </si>
  <si>
    <t>Thiết kế chế tạo bộ Kit lập trình ARM kết hợp cảm biến y sinh</t>
  </si>
  <si>
    <t>Lê Kim Tĩnh - 17129051
Phan Hoàng Nam - 17129028
Nguyễn Thu Trà - 17129055</t>
  </si>
  <si>
    <t>Thiết kế và thi công hoàn chỉnh Kit lập trình vi điều khiển ARM kết hợp cảm biến y sinh phục vụ cho nhu cầu học tập của sinh viên ngành kỹ thuật y sinh</t>
  </si>
  <si>
    <t>Kit lập trình ARM</t>
  </si>
  <si>
    <t>Thiết kế bộ điều khiển và bộ giám sát lỗi cho cánh tay robot 3 bậc tự do bằng STM32F4 và Matlab</t>
  </si>
  <si>
    <t>Nguyễn Thiện Quang - 17151246
Phan Văn Trường - 17151275
Nguyễn Hiếu Trung - 17151272
Nguyễn Văn Khiêm - 16151185
Trần Đình Hòa - 16151165</t>
  </si>
  <si>
    <t>Thiết kế bộ điều khiển cánh tay robot 3 bậc
Thiết kế được bộ điều khiển và giám sát lỗi bằng STM32F4 và Matlab Simulink</t>
  </si>
  <si>
    <t>Cánh tay Robot 3 bậc tự do và Bộ điều khiển cánh tay</t>
  </si>
  <si>
    <t>FARMBOT</t>
  </si>
  <si>
    <t>Võ Công Hải - 17151198
Trần Viết Thành - 17151259
Đặng Thanh Thiên Ân - 17151167</t>
  </si>
  <si>
    <t>TS. Nguyễn Văn Thái</t>
  </si>
  <si>
    <t>Nghiên cứu và chế tạo robot giúp trồng trọt, giúp giám sát, chăm sóc tự động từ xa</t>
  </si>
  <si>
    <t>Mô hình robot</t>
  </si>
  <si>
    <t>Thiết kế và thi công mô hình nồi nấu đậu hũ tự động</t>
  </si>
  <si>
    <t>Nguyễn Hữu Trung - 17142337</t>
  </si>
  <si>
    <t>Giúp cho cơ sở sản xuất đậu hũ truyền thống có thể sản xuất được ở quy mô công nghiệp, cải thiện được nhược điểm của phương pháp truyền thống.</t>
  </si>
  <si>
    <t>Mô hình nồi nấu đậu hũ tự động</t>
  </si>
  <si>
    <t>Nghiên cứu và triển khai mạng nơ-ron tam phân trên hệ thống nhúng ứng dụng trong nhận dạng ảnh</t>
  </si>
  <si>
    <t>ThS. Huỳnh Thị Thu Hiền</t>
  </si>
  <si>
    <t xml:space="preserve">Trương Ngọc Sơn
Đặng Phước Hải Trang </t>
  </si>
  <si>
    <t>Triển khai mạng nơ-ron tam phân trên hệ thống nhúng (Raspberry Pi Zero)
Huấn luyện mạng nơ-ron tam phân cho ứng dụng nhận dạng ảnh</t>
  </si>
  <si>
    <t>Bài báo đăng trên tạp chí quốc tế</t>
  </si>
  <si>
    <t>ThS. Huỳnh Thị Ngọc Thường</t>
  </si>
  <si>
    <t xml:space="preserve">Trần Tùng Giang
Lê Trọng Nghĩa </t>
  </si>
  <si>
    <t>Nghiên cứu xác định vị trí bù công suất phản kháng hợp lý trong lưới điện Microgrid</t>
  </si>
  <si>
    <t>Bài báo đăng trên tạp chí quốc tế</t>
  </si>
  <si>
    <t>Đề xuất mô hình mã hóa mạng để tăng độ tin cậy cho các mạng vô tuyến hỗn hợp</t>
  </si>
  <si>
    <t>ThS. Đặng Phước Hải Trang</t>
  </si>
  <si>
    <t>Đỗ Duy Tân
Nguyễn Văn Phúc
Lê Minh Thành</t>
  </si>
  <si>
    <t>Đề tài sẽ mô hình, giải quyết và phân tích vấn đề tối ưu cho các mô hình mã hóa mạng để tối đa lưu lượng thông tin tới từng nhóm thiết bị người dùng đầu cuối</t>
  </si>
  <si>
    <t>Nghiên Cứu Chế Tạo và Khảo Sát Tính Chất Vật Liệu Quang Xúc Tác Bismuth Oxyhalides BiOX</t>
  </si>
  <si>
    <t>Bùi Khắc Thịnh
Nguyễn Thị Thảo Ngà
Nguyễn Quốc Văn
Ngô Thế Dự</t>
  </si>
  <si>
    <t>Phạm Thị Thanh Trúc
Phạm Thị Kim Hằng</t>
  </si>
  <si>
    <t>Chế tạo vật liệu BiOX có khả năng xúc tác phân hủy chất thải hữu cơ thành các chất không có hại dưới ánh sáng khả kiến.
"- Chế tạo vật liệu BiOX
- Phân hủy chất thải hữu cơ dưới ánh sáng khả kiến với chất xúc tác là vật liệu BiOX"</t>
  </si>
  <si>
    <t>Chế tạo vật liệu BiOX có khả năng xúc tác phân hủy chất thải hữu cơ thành các chất không có hại dưới ánh sáng khả kiến</t>
  </si>
  <si>
    <t>Nghiên cứu chế tạo thiết bị chưng cất nước giá rẻ dùng năng lượng mặt trời</t>
  </si>
  <si>
    <t>Đặng Thanh Ngân
Lâm Ngọc Tâm Đan</t>
  </si>
  <si>
    <t>-Chế tạo bộ chưng cất nước dùng năng lượng mặt trời
- Hiểu được ảnh hưởng của kích thước của các hạt than nano, 
và cách thiết kế buồng chưng cất lên hiệu suất của hệ
- Phân tích được tính chất của vật liệu cũng như tính chất của 
hệ chưng cất
- Kiểm soát công nghệ chế tạo buồng chưng cất nước ngọt dùng
 năng lượng mặt trời, chuẩn bị cho việc nghiên cứu đưa hệ thành 
sản phẩm thương mại</t>
  </si>
  <si>
    <t>Chế tạo bộ chưng cất nước bằng năng lượng mặt trời</t>
  </si>
  <si>
    <t>Khoa KHOA HỌC ỨNG DỤNG: 02 đề tài</t>
  </si>
  <si>
    <t>Lê Thị Tuyết Thanh</t>
  </si>
  <si>
    <t>Ảnh hưởng của sự tin cậy và văn hóa nhóm đối với hành vi chia sẻ tri thức và hành vi công dân tổ chức</t>
  </si>
  <si>
    <t>Đăng 1 bài trên tạp chí quốc tế khác có mã số ISSN.</t>
  </si>
  <si>
    <t>Ảnh hưởng của công việc bán thời gian đến thành tích học tập của sinh viên tại TP. Hồ Chí Minh</t>
  </si>
  <si>
    <t>Trần Phạm Minh Quân
18126051
Nguyễn Thị Kim Anh 
18126002
Nguyễn Trịnh Thế Phước
18126048
Bùi Thị Thu Thảo
18126060</t>
  </si>
  <si>
    <t>TS. Nguyễn Khắc Hiếu</t>
  </si>
  <si>
    <t>Khoa Kinh Tế: 01 đề tài</t>
  </si>
  <si>
    <t>KHOA LÝ LUẬN CHÍNH TRỊ: 02 đề tài</t>
  </si>
  <si>
    <t>Trần Mạnh Hùng</t>
  </si>
  <si>
    <t>Đinh Thị Uyên Thi 17116128 Bùi Hồ Hương Ly 17116089 Trần Ngọc Châu 18116050</t>
  </si>
  <si>
    <t>TS. Phạm Thị Hoàn</t>
  </si>
  <si>
    <t>Xây dựng quy trình sản xuất phô mai tươi bổ sung chanh dây. Đánh giá sự ảnh hưởng của việc đông tụ casein bằng nước ép chanh dây đến đặc điểm kết cấu và các đặc điểm lí hóa của sản phẩm phô mai tươi.</t>
  </si>
  <si>
    <t>Xác định được quy trình xử lý nước ép chanh dây để bổ sung vào dung dịch sữa; Xác định được tỷ lệ dịch ép chanh dây cần bổ sung, nhiệt độ và quy trình trong các giai đoạn của quá trình chế biến; Đánh giá được các đặc điểm lí hóa và đặc điểm kết cấu của sản phẩm nghiên cứu so với sản phẩm đối chứng.</t>
  </si>
  <si>
    <t>Phan Ngọc Thủy Tiên, 18116121 -Dương Trần Minh Trân 18116146  - Lê Khả Vân 18116131 -Nguyễn Phạm Trung Tín 18116125</t>
  </si>
  <si>
    <t>Đề xuất phương pháp thiết kế móng nông trên nền đá theo TCVN 9362-2012</t>
  </si>
  <si>
    <t>Mã Vĩnh Chinh 17149047                Bùi Kỳ Khương An          17149041               Trần Minh Quang 17149130</t>
  </si>
  <si>
    <t xml:space="preserve">ThS. Nguyễn Tổng </t>
  </si>
  <si>
    <t xml:space="preserve">Thống kê địa chất và phân loại các nền đá
Điểm lại một số phương pháp thiết kế móng nông trên nền đá theo các tiêu chuẩn TCVN 9362-2012, Eurocode7 và tiêu chuẩn Hoa Kỳ
Phân tích ứng xử của móng nông trên nền đá bằng phần mềm Plaxis 2D và Geoslope
Xây dựng quy trình thiết kế móng nông trên nền đá tiếp cận tiêu chuẩn Việt Nam TCVN 9362-2012
</t>
  </si>
  <si>
    <t>Phương pháp thiết kế móng nông trên nền đá theo TCVN 9362-2012</t>
  </si>
  <si>
    <t>Nghiên cứu sử dụng phế phẩm thủy tinh làm cốt liệu bê tông xi măng Portland</t>
  </si>
  <si>
    <t xml:space="preserve"> Trương Nguyễn Việt Khá -17149087; Lê Đình Nguyên - 17149116; Bùi Vũ Anh Quyết - 17149134; Nghiêm Vũ Hải - 17149069; Vũ Thành Nam - 17149055; Nguyễn Điền Đăng Khoa - 17149088</t>
  </si>
  <si>
    <t xml:space="preserve">TS. Trần Thành Tài  </t>
  </si>
  <si>
    <t xml:space="preserve">Có thể dùng lại mấy phế thải đã qua sử dụng có thể tái chế dùng làm thay thế cốt liệu cho bê tông
 -Nghiên cứu tính khả quan của việc thay thế cốt liệu cát tự nhiên trong bê tông xi măng Portland bằng cốt liệu thủy tinh.
-Khảo sát hàm lượng thủy tinh tối ưu có thể thay thế được cốt liệu cát tự nhiên trong hỗn hợp bê tông xi măng Portland.
-Khảo sát các tính chất khác nhau của vữa như cường độ chịu uốn, chịu nén, độ hút nước, khả năng chống ăn mòn hóa học,…của bê tông cốt liệu thủy tinh.
</t>
  </si>
  <si>
    <t>Thu được các mẫu bê tông và nghiệm thu theo TCVN và nén mẫu xem nó sẽ đạt cường độ thế nào để thay thế cát trong xây dựng</t>
  </si>
  <si>
    <t>Nghiên cứu tính tóan cấu kiện bê tông cốt thép theo tiêu chuẩn châu Âu</t>
  </si>
  <si>
    <t>LÊ THỊ HUYỀN TRÂN(17149160)
HUỲNH NGỌC TÚ TÚ(171491670 NGUYỄN VÕ TÁNH( 17149140)</t>
  </si>
  <si>
    <t>TS. TRẦN TUẤN KIỆT</t>
  </si>
  <si>
    <t>Nghiên cứu tổng quan về Hệ thống tiêu chuẩn Châu Âu Eurocode. Tính toán cốt thép trong cấu kiện cột và dầm bê tông cốt thép theo tiêu chuẩn Châu Âu Eurocode</t>
  </si>
  <si>
    <t>Thuyết minh chi tiết về Tính toán cốt thép trong cấu kiện cột và dầm bê tông cốt thép theo tiêu chuẩn Châu Âu Eurocode.</t>
  </si>
  <si>
    <t>Phân tích ứng xử của dầm composite sử dụng lý thuyết dầm timoshenko</t>
  </si>
  <si>
    <t>Trần Thanh Thọ
18149171
Nguyễn Hữu Trọng Hậu
18149080                                    Phan Văn Sang                       18149158                                   Lê Quang Thịnh                          18149168</t>
  </si>
  <si>
    <t>Th.S Bùi Xuân Bách</t>
  </si>
  <si>
    <t>Mục tiêu: Tìm hiểu lý thuyết và cách tạo mô phỏng cơ học trên matlab. Nắm được các lý thuyết dầm khác nhau.                                                                                                       Nội dung chính: Thực hiện mô phỏng trên máy tính và kiểm tra độ chính xác trên thí nghiệm thực tế, đối chiếu với các kết quả nghiên cứu đã có trước đó.</t>
  </si>
  <si>
    <t>Mô phỏng cơ học trên matlab. Nắm được các lý thuyết dầm khác nhau. Chế tạo mô hình thử nghiệm</t>
  </si>
  <si>
    <t>Đánh giá chất lượng còn lại của kết cấu BTCT bị ăn mòn bằng các số liệu khảo sát trên địa bàn TP. HCM</t>
  </si>
  <si>
    <t>Hồ Minh Trí 18149190
Nguyễn Hoàng Tuyết Hân 16149036
Ngô Đức Anh 16149016
Mai Tôn Đức !6149032
Phạm Tấn Linh 16149066</t>
  </si>
  <si>
    <t>TS. Nguyễn Thanh Hưng</t>
  </si>
  <si>
    <t>Tiến hành nghiên cứu khảo sát số liệu kết cấu bê tông của một số công trình nhà ở, chung cư ở Tp. HCM dựa trên tài liệu đã thu thập. Đánh giá cấu trúc, cường độ của dầm, cột bê tông tước và sau khi bị phá hoại, tìm ra nguyên nhân dẫn đến các trường hợp đó.</t>
  </si>
  <si>
    <t>Báo cáo phân tích, bài báo khoa học đăng trên tạp chí chuyên ngành trong nước.</t>
  </si>
  <si>
    <t>Nghiên cứu thành phần cấp phối bê tông đáp ứng yêu cầu về tính công tác cho vật liệu in 3D</t>
  </si>
  <si>
    <t xml:space="preserve">Trần Duy Trình -18149189                        Nguyễn Đình Quý - 18149155                     Nguyễn Thành Tín - 18149183                   Nguyễn Đức Hiếu - 18149087  </t>
  </si>
  <si>
    <t>PGS.TS Phan Đức Hùng</t>
  </si>
  <si>
    <t xml:space="preserve"> - Xác định các yêu cầu về tính công tác cho vật liệu in 3D       -Thiết kế thành phần cấp phối bê tông đáp ứng các yêu cầu về tính công tác                                                                             - Thí nghiệm kiểm chứng.</t>
  </si>
  <si>
    <t>Báo cáo đề tài, mẫu bê tông thành phẩm.</t>
  </si>
  <si>
    <t>Ảnh hưởng của các loại phụ gia khoáng đến cường độ bê tông sử dụng cho in 3D</t>
  </si>
  <si>
    <t>Hoàng Nhật Quân - 18149152                      Trần Hữu Thanh   - 18149162                     Hà Tấn Quang  - 18149150                          Nguyễn Duy Quang - 18149151</t>
  </si>
  <si>
    <t xml:space="preserve"> - Xác định tính chất một số loại phụ gia khoáng có thể sử dụng cho bê tông làm vật liệu in 3D                                            - Thiết kế thành phần cấp phối bê tông                                   - Thí nghiệm xác định sự ảnh hưởng của phụ gia khoáng đến cường độ.</t>
  </si>
  <si>
    <t>Báo cáo đề tài, mẫu bê tông thành phẩm</t>
  </si>
  <si>
    <t>Ảnh hưởng của quá trình ngâm mẫu lên cường độ đất sét và biện pháp gia cường</t>
  </si>
  <si>
    <t>Phạm Hoài Vũ - 16149134
Trương Hoàng Mạnh - 16149072
Ngô Minh Quang - 16149225
Trần Minh Tú - 16149277
Trịnh Xuân Thái - 16149113</t>
  </si>
  <si>
    <t>ThS. Nguyễn Thanh Tú</t>
  </si>
  <si>
    <t>- Khảo sát tác động quá trình ngâm lên cường độ đất sét.
- Đưa ra các giải pháp gia cường hợp lý</t>
  </si>
  <si>
    <t>Báo cáo khoa học</t>
  </si>
  <si>
    <t>Nghiên cứu sự thay đổi hệ số rỗng, hệ số thấm đất bùn lòng sông dưới các cấp áp lực</t>
  </si>
  <si>
    <t>Lê Thị Thúy Quyên - 16149280
Võ Diệu Mỹ Linh - 16149067
Võ Thị Diệu Hiền - 16149037
Lê Thanh Tiến - 16149125
Phạm Văn Hoàng Trí - 16149127</t>
  </si>
  <si>
    <t>- Khảo sát hệ số rỗng
- Kháo sát hệ số thấm đất lòng sông</t>
  </si>
  <si>
    <t>Xây dựng chương trình tối ưu pha cắt vật tư, áp dụng vào một công trình cụ thể</t>
  </si>
  <si>
    <t>Đậng Thành Nam - 16149078
Lê Kim Hoàn - 16149045
Hồ Như Minh Phương - 16149091
Diệp Anh Tài - 16149 - 102
Dương Thùy Trang - 16149126</t>
  </si>
  <si>
    <t>ThS. Nguyễn Văn Khoa</t>
  </si>
  <si>
    <t>- Đưa ra giải pháp pha cắt vật tư hiệu quả nhất</t>
  </si>
  <si>
    <t>Mã Vĩnh Chinh - 17149047               Bùi Kỳ Khương An - 17149041        Trần Minh Quang - 17149130</t>
  </si>
  <si>
    <t>ThS. Nguyễn Tổng</t>
  </si>
  <si>
    <t xml:space="preserve"> - Phân tích ứng xử của móng nông trên nền đá                                     -Đề xuất quy trình thiết kê móng nông trên nền đá theo TCVN 9362-2012</t>
  </si>
  <si>
    <t>Nghiên cứu ứng xử cố kết của đất bùn sét gia cường vải địa kỹ thuật trong điều kiện nén 1 trục</t>
  </si>
  <si>
    <t>Phan Thanh Kiệt - 17149022
Thạch Nguyên Thảo - 17149036</t>
  </si>
  <si>
    <t>TS. Nguyễn Minh Đức</t>
  </si>
  <si>
    <t xml:space="preserve">Mục tiêu: Nghiên cứu khả năng đẩy nhanh quá trình cố kết của vải địa kỹ thuật đối với đất sét bùn trong điều kiện nén 1 trục.              
Nội dung chính: 
(1)Phát triển chế tạo thiết bị thí nghiệm nén cố kết  cải tiến, cho phép xác định ứng xử cố kết của mẫu thí nghiệm với bề dày thay đổi từ 1-5cm 
(2) Ứng dụng thiết bị nén cố kết cải tiến, xác định ứng xử cố kết của đất bùn có/không gia cường vải địa kỹ thuật trong mối tương quan với bề dày lớp bùn, số lớp vải địa kỹ thuật và cấp tải trọng               </t>
  </si>
  <si>
    <t>(1) Bản thiết kế, chế tạo mô hình mô hình thí nghiệm;
(2) Báo cáo về ứng xử đất bùn sét gia cường vải địa kỹ thuật; 
(3) 1 bài báo đăng trên tạp chí Xây dựng, Bộ Xây dựng</t>
  </si>
  <si>
    <t>Nghiên cứu khả năng đẩy nhanh cố kết của đất sét bùn gia cường đệm cát và vải địa kỹ thuật</t>
  </si>
  <si>
    <t>Thạch Nguyên Thảo - 17149036
Phan Thanh Kiệt - 17149022</t>
  </si>
  <si>
    <t xml:space="preserve">Mục tiêu: Nghiên cứu khả năng đẩy nhanh quá trình cố kết của đệm cát và vải địa kỹ thuật đối với đất sét bùn nạo vét lòng sông tại đồng bằng sông Cửu Long                                  Nội dung chính:
(1) Thí nghiệm xác định các tính chất vật lý, cơ học của đất bùn;
(2) Ứng dụng thiết bị nén cố kết cải tiến, xác định ứng xử cố kết của đất bùn gia cường đệm cát và vải địa kỹ thuật trong mối tương quan với bề dày đệm cát và cấp tải trọng nén                                                         </t>
  </si>
  <si>
    <t>(1) Tính chất vật lý, cơ học của đất bùn nạo vét lòng sông tại đồng bằng sông Cửu Long
(2) Báo cáo về ứng xử cố kết đất bùn sét gia cường đệm cát và vải địa kỹ thuật
(3) 1 bài báo đăng trên tạp chí Xây dựng, Bộ Xây dựng</t>
  </si>
  <si>
    <t>Mô phỏng thí nghiệm kéo tuột tự do giữu thép và bê tông</t>
  </si>
  <si>
    <t>Nguyễn Thị Minh - 16149075
Hồ Tân Thành - 16149109
Lê Ngọc - 16149085 
Nguyễn Trọng Định - 16149030</t>
  </si>
  <si>
    <t>PGS.TS Lê Anh Thắng</t>
  </si>
  <si>
    <t>Mô phỏng thí nghiệm, nghiên cứu sự tuột của cốt thép khỏi bê tông.</t>
  </si>
  <si>
    <t>Bào cáo kết quả nghiên cứu</t>
  </si>
  <si>
    <t>Nguyễn Hoàng Hải Nam-18151021
Lê Huy Phương-18151030
Phạm Duy Hưng-18151188
Lê Thành Đạt-17151009</t>
  </si>
  <si>
    <t>-Mô hình xe tự hành không người lái
có khả năng dò line đường, 
né vật cản trên đường và các phương tiện khác 
cũng như việc nhận biết các biển báo giao thông 
từ đó đưa ra các hành động phù hợp nhờ vào 
camera tích hợp trên xe. 
-Các giải thuật xử lí ảnh sẽ được sử dụng triệt
để nhằm khai thác kĩ thuật học sâu gồm hệ thông 
thần kinh tích chập để dự đoán góc lái dựa trên 
hình ảnh trích xuất từ camera theo thời gian thực.</t>
  </si>
  <si>
    <t>-Mô hình xe tự hành gồm:
+Xe mô hình kích thước 1/10
+Camera
+Cảm biến siêu âm
+Máy tính nhúng Raspberry
+Board Arduino Uno
-Chương trình điều khiển xe
-Chương trình xử lí gồm thuật toán xử lí ảnh và học sâu</t>
  </si>
  <si>
    <t>Ứng dụng xử lí ảnh để phân loại sản phẩm bằng mã vạch trên băng tải</t>
  </si>
  <si>
    <t xml:space="preserve">Huỳnh Tấn Phúc -18151104
Hà Tấn Phương -18151105
Lê Quang Phương - 18151106
Nguyễn Trọng Quang - 18151107
Cù Trần Nguyên Vũ - 18151150
</t>
  </si>
  <si>
    <t>PGS. TS. Lê Mỹ Hà</t>
  </si>
  <si>
    <t xml:space="preserve">-Sử dụng các thuật toán xử lí ảnh mã vạch và  điều khiển băng chuyền để đưa sản phẩm vào nơi định trước
-Nhận diện được mã vạch từ đó phân loại sản phẩm 
-Có thể ứng dụng được trong các nhà máy
</t>
  </si>
  <si>
    <t xml:space="preserve">-Hoàn thành mô hình sản phẩm gồm:
+ Băng tải
+ Bộ xử lí ảnh bằng camera
-Chương trình điều khiển
</t>
  </si>
  <si>
    <t>Giải pháp mạng truyền thông trong hệ thống phân loại sản phẩm bằng cân nặng với MITSUBISHI</t>
  </si>
  <si>
    <t>Vũ Anh Duy-17151053 
Nguyễn Thuận Hải- 17151073
Cao Xuân Thắng- 17151128
Lê Trung Biên- 17151045
Đoàn Thế Bảo- 17151043</t>
  </si>
  <si>
    <t>-Tìm hiệu về mạng CC-link
-Phân loại sản phẩm bằng cân nặng
-Điều khiển các thiết bị qua CC-link
-Lập trình hệ thống xử dụng phần mềm GX Work 3</t>
  </si>
  <si>
    <t>-Cuốn báo cáo(tài liệu tham khảo dành cho kết nối mạng CC-Link)
-Chương trình điều khiển
-Mô hình phát triển ra hệ thống phức tạp hơn</t>
  </si>
  <si>
    <t>Intelligent positioning systerm - Hệ thống cánh tay robot phân loại màu bằng xử lí ảnh và tính toán vị trí bằng điều khiển thông minh Neural Network</t>
  </si>
  <si>
    <t xml:space="preserve">Nguyễn Bá Huy 17151013
Nguyễn Tuấn Thanh 17151028
Trương Nguyễn Quang Duy 17151007
Lê Thành Nam 17142122 
Nguyễn Lê Đức Duy 17151178                                                </t>
  </si>
  <si>
    <t>Cánh tay robot phân loại màu bằng xử lí ảnh và tính toán vị trí bằng điều khiển thông minh Neural Network</t>
  </si>
  <si>
    <t>- Mô phỏng và thi công cánh tay 4 bậc điều khiển gắp vật chính xác
- Lập trình cho cánh tay có thể học được vị trí gắp bằng điều khiển thông minh</t>
  </si>
  <si>
    <t>Thiết kế hệ thống pin năng lượng mặt trời cấp điện cho tòa nhà thông minh sử dụng giải thuật dò điểm công suất cực đại</t>
  </si>
  <si>
    <t xml:space="preserve">Khổng Nhật Minh 17151104
Nguyễn Đình Thức 17151139
Đàm Lam Trường 17151274
Lê Công Hưng 17151085
Nguyễn Hưng 17151086
</t>
  </si>
  <si>
    <t>TS.Nguyễn Phan Thanh</t>
  </si>
  <si>
    <t>Sử dụng giải thuật dò điểm công suất cực đại để điều khiển pin năng lượng mặt trời ở góc nhận được nhiều ánh sáng nhất cho tòa nhà thông minh</t>
  </si>
  <si>
    <t>Cơ sở lí thuyết, thuật toán điều khiển, phần mềm kết hợp mô hình thi công thực tế</t>
  </si>
  <si>
    <t>Thiết kế, thi công và điều khiển 
chính xác robot 5 bậc tự do</t>
  </si>
  <si>
    <t>Đỗ Hoàng Thái Dương- 17151057 
Lữ Trọng Tín- 17151142
Đỗ Mạnh Cường-17151049 
Lê Duy Hiếu- 17151075,
Bùi Anh Tuấn-17151152</t>
  </si>
  <si>
    <t xml:space="preserve">Điều khiển robot để gắp và thả vật chính xác tại vị trí mong muốn
</t>
  </si>
  <si>
    <t>Robot gắp và thả vật chính xác</t>
  </si>
  <si>
    <t>Ứng dụng bộ nghịch lưu điều khiển xe đạp điện</t>
  </si>
  <si>
    <t>Vũ Minh Trí- 18151136
Trần Thanh Toàn- 18151133
Nguyễn Đặng Anh Thái- 18151123 
Lê Xuân Tùng- 18151144 
Nguyễn Tăng Phi- 18151102</t>
  </si>
  <si>
    <t>Ths Đỗ Đức Trí</t>
  </si>
  <si>
    <t>Ứng dụng nghịch lưu 3 pha 2 bậc điều khiển động cơ brushless (động cơ xe đạp điện)</t>
  </si>
  <si>
    <t>Xe đạp điện có tính năng như các xe đạp điện trên thị trường</t>
  </si>
  <si>
    <t>Thiết kế, thi công và điều khiển 
robot Scara 4 bậc tự do phân loại sản phẩm theo màu sắc</t>
  </si>
  <si>
    <t>Nguyễn Chí Tâm- 17151124  
Nguyễn Công Khai- 17151088
Nguyễn Ngọc Hải 17151072 
Đoàn Trung Cương 17151048
Nguyễn Trung Tính 17151143</t>
  </si>
  <si>
    <t>ThS. Nguyễn Phong Lưu</t>
  </si>
  <si>
    <t>Robot SCARA phân loại được sản phẩm theo màu sắc</t>
  </si>
  <si>
    <t>- Cuốn báo cáo
- Chương trình điều khiển
- Mô hình Robot SCARA
- Băng chuyền</t>
  </si>
  <si>
    <t>Xe hai bánh tự cân bằng.</t>
  </si>
  <si>
    <t>Phan Nguyễn Công Duy- 17151052 
Nguyễn Tường Trình- 17151147 
Lê Duy Minh Tuấn- 17151155,
Nguyễn Văn Hoài Thương- 17151138, Nguyễn Trường Tài- 17151123</t>
  </si>
  <si>
    <t>Xe có thể tự cân bằng và điều khiển</t>
  </si>
  <si>
    <t>Di chuyển tiến lùi thăng bằng, tự cân bằng khi đứng yên</t>
  </si>
  <si>
    <t>Ball on plate PID Controller with Arduino</t>
  </si>
  <si>
    <t>Trương Minh Hiếu- 17151076  
Đào Minh Nhật- 17151113  
Phạm Xuân Thanh 17151127 
Trần Duy Khánh 17151092</t>
  </si>
  <si>
    <t>Cân bằng và điều khiển vị trí quả bóng trên tấm đĩa</t>
  </si>
  <si>
    <t>Cân bằng quả bóng trên tấm đĩa</t>
  </si>
  <si>
    <t>Nhận diện vật thể sử dụng camera hồng ngoại</t>
  </si>
  <si>
    <t>Nguyễn Quang Trọng- 17151149
Võ Thành Nhân- 17145184</t>
  </si>
  <si>
    <t>TS.Trần Vũ Hoàng</t>
  </si>
  <si>
    <t>Thiết bị có thể nhận diện được người đi bộ và ô tô</t>
  </si>
  <si>
    <t>Xe đạp hai bánh dọc cân bằng</t>
  </si>
  <si>
    <t>Đỗ Hoàng Việt -17151163
Phạm Phùng Huỳnh Đình Đại- 17151059
Nguyễn Tiến Đức-17151069
Nguyễn Thị Ngọc Thi - 17151131
Trần Phùng Bảo Trâm- 17151146</t>
  </si>
  <si>
    <t xml:space="preserve">  </t>
  </si>
  <si>
    <t>Có mô hình phần cứng, thuật toán điều khiển xây dựng trên phần mềm Matlab và có thuyết minh</t>
  </si>
  <si>
    <t>Thiết kế mô hình xe chữa cháy mini ứng dụng IoT thu hình ảnh và điều khiển từ xa</t>
  </si>
  <si>
    <t>Nguyễn Ngọc Bảo- 18151003
Võ Long Nhân_18151024
Nguyễn Ngọc Phú_18151028</t>
  </si>
  <si>
    <t>Có mô hình, thuật toán điều khiển, báo cáo</t>
  </si>
  <si>
    <t>Ứng dụng xử lý ảnh để xác định khối vật thể 3D trong hệ thống rửa xe (ô tô) tự động</t>
  </si>
  <si>
    <t>Nguyễn Tấn Lực- 18151093
Nguyễn Thanh Nhã- 18151098
Dương Minh Trí- 18151135
Trần Trọng Lượng- 18151092
Nguyễn Thành Minh- 18151094</t>
  </si>
  <si>
    <t>PGS.TS Lê Mỹ Hà</t>
  </si>
  <si>
    <t xml:space="preserve">Mục tiêu: hoàn thành mô hình xác định khối 3D vật thể (chiều dài, chiều rộng, chiều cao)
Nội dung: Dùng ngôn ngữ lập trình python, C để lập trình cho hệ thống xử lí hình ảnh. </t>
  </si>
  <si>
    <t>- Mô hình hệ thống.
- Xác định được khối vật thể 3D cụ thể là xe ô tô để từ đó giúp hệ thống rửa xe tự động hoạt động theo đúng kích thước vật thể.
- Chương trình thuật toán điều khiển.</t>
  </si>
  <si>
    <t>Phát hiện và nhận dạng mô hình xe bằng camera cho hệ thống rửa xe tự động</t>
  </si>
  <si>
    <t>Trần Tấn Phát 18151026 
Nguyễn Tấn Nhật 18151025
Mai Minh Dũng 18151008
Trần Thị Thanh Thúy 18151130
Nguyễn Trường Thịnh 18151038</t>
  </si>
  <si>
    <t>Nhận dạng và xây dựng được mô hình xe ô tô (theo dạng 3D) bằng camera, từ đó hệ thống tiến hành rửa xe và kiểm tra lại để phát hiện vết bẩn (nếu có) theo mô hình vừa xây dựng được.</t>
  </si>
  <si>
    <t>Chương trình phần mềm hoạt động ổn định, nhận dạng được một số loại mô hình xe. Có cuốn thuyết minh và mô hình phần cứng.</t>
  </si>
  <si>
    <t>Điều khiển mô hình bãi giữ xe thông minh</t>
  </si>
  <si>
    <t xml:space="preserve">Bùi Hoàng Thông- 18151039 
Phan Sử Đăng Khoa- 18151013
Nguyễn Minh Nhật- 18151099 
Nguyễn Quốc Bảo Long- 18151018 
Phạm Tuấn Quang Huy- 18151011 </t>
  </si>
  <si>
    <t xml:space="preserve">ThS. Nguyễn Trần Minh Nguyệt </t>
  </si>
  <si>
    <t xml:space="preserve">Thiết kế, lập trình tìm ra giải thuật để xác định vị trí còn trống và đưa xe ra vào nhanh nhất  </t>
  </si>
  <si>
    <t>-Cuốn thuyết minh, phần mềm, mô hình nghiên cứu điều khiển bãi giữ xe thông minh</t>
  </si>
  <si>
    <t>Robot sử dụng xử lý ảnh để nhận dạng và đi theo người</t>
  </si>
  <si>
    <t>Lê Công Ngôi- 18151022
Nguyễn Ngọc Sách- 18151033  
Trà Minh Nguyễn- 18151023  
Hoàng Duy Tân-18151034  
Vương Trần Long Bảo 18151004</t>
  </si>
  <si>
    <t>Ths. Lê Hoàng Lâm</t>
  </si>
  <si>
    <t>Robot nhận dạng người và đi theo người đó. Robot có thể đưa đồ vật nhỏ cho người đó</t>
  </si>
  <si>
    <t>Thi công robot nhận dạng được người và đi theo có thể mang được đồ vật nhỏ đưa cho người đó trên đường không có vật cản</t>
  </si>
  <si>
    <t>Nghiên cứu, chế tạo mô hình robot có khả năng nhận diện và bám theo người</t>
  </si>
  <si>
    <t>Bùi Minh Trí- 18151041              
Lê Trung Lĩnh- 18151016
Nguyễn Xuân Duy- 18151007  
Đỗ Đình Vạn- 18151043      
Lê Khanh- 18151012</t>
  </si>
  <si>
    <t>Robot có thể nhận diện và bám theo người sử dụng xử lý ảnh</t>
  </si>
  <si>
    <t>Robot có thể nhận diện được người điều khiển và chạy bám theo.                                       
Robot có thể tải được các nặng có khối lượng trung bình như vậy có thể ứng dụng trong các quán ăn, khách sạn thay thế con người.</t>
  </si>
  <si>
    <t>Thiết kế mô hình điều khiển và quản lí năng lượng cho hệ thống chiếu sáng tòa nhà</t>
  </si>
  <si>
    <t>Nguyễn Minh Quân- 17151121
Trương Quang Huy- 17151083
Mai Văn Toàn- 17151144
Đỗ Vi Uyên- 17142195
Phạm Xuân Tuyến- 17151158</t>
  </si>
  <si>
    <t>Ts. Nguyễn Phan Thanh</t>
  </si>
  <si>
    <t>Quản lí được năng lượng sử dụng cho chiếu sáng
Quản lí được chiếu sáng dựa vào từng khu vực mà yêu cầu sử dụng khác nhau như:
+chiếu sáng hàng lang 
+chiếu sáng tầng hầm
+chiếu sáng khu vực tủ điện khu vực cầu thang thoát hiểm
+sử dụng các cảm biến để tối ưu hóa trong việc sử dụng năng lượng để chiếu sáng tòa nhà</t>
  </si>
  <si>
    <t>Hoàn thành báo cáo về mô hình
Thiết kế được mô hình toà nhà và hệ thống chiếu sáng cho tòa nhà cùng với ứng dụng cảm biến cho việc đo lường các giá trị để thực hiện điều khiển hệ thống chiếu sáng.</t>
  </si>
  <si>
    <t>Máy in 3D</t>
  </si>
  <si>
    <t>Trần Trọng Cửu Long - 17151016
Mai Anh Vũ - 17151039
Nguyễn Võ Hữu Thắng- 17151031
Trần Phạm Phú - 17151023
Bùi Ngọc Công Minh - 17147051</t>
  </si>
  <si>
    <t xml:space="preserve">Máy in 3D 
</t>
  </si>
  <si>
    <t xml:space="preserve">Mô hình thực tế máy in 3D 
</t>
  </si>
  <si>
    <t>Hệ thống chăm sóc và giám sát cây trồng tự động sử dụng IoT</t>
  </si>
  <si>
    <t xml:space="preserve">Lâm Anh Kiệt- 17151097
Đặng Hoài Nam- 17151107 
Nguyễn Trà Lưu- 17151102 
Nguyễn Đăng Mạnh- 17151103 
Kim Minh Việt- 17151164
</t>
  </si>
  <si>
    <t xml:space="preserve">- Quản lí được các thông số chính như nhiệt độ, độ ẩm đất, cường độ ánh sáng,.. để từ đó tùy biến hệ thống sao cho phù hợp nhất với đa dạng các loại cây trồng
- Cách đưa dữ liệu, thông số lên server thông qua mạng internet, wifi từ đó có thể giám sát và chăm sóc chủ động từ xa
- Thiết kế được mô hình nuôi trồng tự động, phát triển lên quy mô lớn với diện tích rộng, có thể sử dụng đại trà trong nuôi trồng ở Việt Nam.         </t>
  </si>
  <si>
    <t>Có thể quản lí các yếu tố nuôi trồng: nhiệt độ, độ ẩm không khí,độ ẩm đất,….đưa lên server từ đó có thể giám sát và điều khiển được hệ thống tưới tiêu, hệ thống làm mát thông qua các thiết bị có kết nối với internet, wifi
Mô hình thực tế có thể đưa ra sản phẩm cây trồng với chất lượng tốt nhất.</t>
  </si>
  <si>
    <t>Nghiên cứu ứng dụng PLC trong mô hình phân loại sản phẩm</t>
  </si>
  <si>
    <t>Nguyễn Minh Đăng- 17151064
Ngô Thế Thanh- 17151126
Ninh Hoàng Việt- 17142198</t>
  </si>
  <si>
    <t>ThS. Nguyễn Tấn Đời</t>
  </si>
  <si>
    <t>-Hoàn thiện mô hình, nắm rõ cách thức điều khiển servo để ứng dụng vào thực tế , tài liệu báo cáo, chương trình điều khiển .</t>
  </si>
  <si>
    <t>Thiết kết nhà thông minh</t>
  </si>
  <si>
    <t xml:space="preserve">Nguyễn Đại Lượng- 17151101
Đoàn Hồng Thanh- 17151125 
Nguyễn Thanh Quang- 17151119 
Lê ĐứcThiện- 17151133 
</t>
  </si>
  <si>
    <t>Quản lí được ánh sáng đèn trong nhà
Chắc chắn cửa cổng, cửa garage đã đóng khi đi ngủ hoặc khi đi khỏi nhà</t>
  </si>
  <si>
    <t xml:space="preserve">- Tài liệu báo cáo thuyết trình
- Chương trình điều khiển 
- Dựng mô hình thực tế  
- Sử dụng apps để điều khiển nhà thông minh bằng internet </t>
  </si>
  <si>
    <t>Thiết kế nhà gửi xe thông minh ứng dụng PLC và xử lý ảnh</t>
  </si>
  <si>
    <t>Ngô Quang Bình- 17151046
Dương Vũ Hào- 17151071
Lại Hoàng Quảng- 17151120
Lê Đạt- 17151061
Quách Văn Hà- 17151070</t>
  </si>
  <si>
    <t>Thiết kê mô hình nhà xe thông minh. 
Xe được gửi và lấy tự động
Xử lý ảnh được sử dụng để nhận
 dạng biển số</t>
  </si>
  <si>
    <t>- Mô hình nhà gửi xe thông minh.
- Chương trình lập trình cho PLC để điều khiển hệ thống nhà xe.
- Chương trình để nhận dạng biển số xe bằng xử lý ảnh</t>
  </si>
  <si>
    <t>Hồ Lê Long Thiên-17151132
Đặng Thế Nhân- 17151112
Mai Thị Thúy Vi- 17151162</t>
  </si>
  <si>
    <t xml:space="preserve">-Dò tìm biển báo trên ảnh
 +Tăng cường chất lượng ảnh
 +Phương pháp dò tìm theo hình dạng đặc trưng
- Nhận dạng ảnh bằng thông qua phương pháp học sâu
</t>
  </si>
  <si>
    <t xml:space="preserve">- Mô phỏng mô hình xe 
- Chương trình gồm giải thuật xử lí ảnh và học sâu
</t>
  </si>
  <si>
    <t>Nghiên cứu ứng dụng PLC trong mô hình điều khiển nhà kính</t>
  </si>
  <si>
    <t xml:space="preserve">Nguyễn Ngọc Khánh- 17151091   
Trần Nguyên Phương- 17151116  
Bùi Tá Đỉnh- 17151066
Dương Anh Kiệt- 17151096
Nguyễn Đăng Đức- 17151068
</t>
  </si>
  <si>
    <t>-Thi công mô hình nhà kính sát với thực tế
-Chú trọng vào nghiên cứu mô hình giao tiếp truyền thông giữa PLC và cảm biến 
-Có khả năng phát triển từ mô hình để ứng dụng trong các dự án nông nghiệp quy mô lớn</t>
  </si>
  <si>
    <t xml:space="preserve">- Mô hình nhà kính 
-PLC lập trình điều khiển bơm, quạt theo 3 yếu tố chính: nhiệt độ, độ ẩm đất, độ ẩm không khí mong muốn
-Hiển thị ra màn hình điều khiển giao diện HMI
</t>
  </si>
  <si>
    <t>Thiết kế và thi công hệ thống phát hiện các đối tượng bất thường trên đường sử dụng xử lý ảnh</t>
  </si>
  <si>
    <t>Nguyễn Thái Nghĩa- 17151110
Hồ Hữu Huy- 17145022</t>
  </si>
  <si>
    <t>ThS. Ngô Quang Thanh Thanh</t>
  </si>
  <si>
    <t>Mục tiêu: Phát hiện vật thể bất thường trên đường, từ đó cảnh báo có nguy hiểm đến người lái xe</t>
  </si>
  <si>
    <t>Phần mềm phát hiện vật thể bất thường trên đường</t>
  </si>
  <si>
    <t>Thiết kế mô hình gara ô tô điều khiển bằng điện thoại (sử dụng wifi).</t>
  </si>
  <si>
    <t>TS. Trương Ngọc Sơn
(ĐT: 0931085929
Email: sontn@hcmute.edu.vn)</t>
  </si>
  <si>
    <t>Xây dựng một hệ thống mô hình gara ô-tô điều khiển bằng điện thoại (sử dụng wifi). Tính toán và tối ưu hệ thống; Thi công mô hình</t>
  </si>
  <si>
    <t>Báo cáo về mô hình gara ô-tô điều khiển bằng điện thoại (sử dụng wifi)</t>
  </si>
  <si>
    <t>Thiết kế ngôi nhà thông minh</t>
  </si>
  <si>
    <t>ThS Thái Hoàng Linh
(ĐT: 0918242212
Email: linhth@hcmute.edu.vn)</t>
  </si>
  <si>
    <t>Xây dựng một hệ thống Nhà Thông Minh; ;Khảo sát và thực nghiệm. Tính toán và tối ưu hệ thống; Thi công mô hình
Kiểm chứng tính ổn định của hệ thống.</t>
  </si>
  <si>
    <t>Báo cáo kết quả và nhận biết được hệ thống vận hành  nhà thông minh</t>
  </si>
  <si>
    <t>Giải pháp bãi giữ xe thông minh sử dụng mã QR</t>
  </si>
  <si>
    <t xml:space="preserve">ThS Trương Quang Phúc
</t>
  </si>
  <si>
    <t>Xây dựng bãi giữ xe thông minh di động; Khảo sát và thực nghiệm. Tính toán và triển khai thi công mô hình</t>
  </si>
  <si>
    <t xml:space="preserve"> Báo cáo hệ thống bãi giữ xe thông minh sử dụng mã QR</t>
  </si>
  <si>
    <t>Nghiên cứu và ứng dụng kit FPGA</t>
  </si>
  <si>
    <t xml:space="preserve">Dương Minh Trí   - 17141247
Nguyễn Chí Phúc - 17142038
</t>
  </si>
  <si>
    <t>TS. Phạm Văn Khoa
(ĐT: 0918004457
Email: khoapv@hcmute.edu.vn)</t>
  </si>
  <si>
    <t xml:space="preserve">Xây dựng các ứng dụng như điều khiển nhiệt độ, ánh sáng, thiết bị .Tính toán và  thi công mô hình.
</t>
  </si>
  <si>
    <t>Báo cáo về ứng dụng được thiết kế trên kit FPGA</t>
  </si>
  <si>
    <t xml:space="preserve">Nguyễn Hoàng Kỳ Anh  - 17141043
Trần Minh Trí    - 17142054
</t>
  </si>
  <si>
    <t>GVC-ThS Trương Ngọc Anh
(ĐT: 0931085929
Email: sontn@hcmute.edu.vn)</t>
  </si>
  <si>
    <t xml:space="preserve">Xây dựng các ứng dụng như đo nhiệt độ,  độ bụi, ánh sáng, thiết bị .Tính toán và  thi công mô hình.
</t>
  </si>
  <si>
    <t>Báo cáo về ứng dụng ứng dụng như đo nhiệt độ,  độ bụi, ánh sáng được thiết kế trên kit FPGA</t>
  </si>
  <si>
    <t>Thiết kế thiết bị thông minh đo nhịp tim, nhiệt độ môi trường</t>
  </si>
  <si>
    <t>Thiết kế thiết bị thông minh dùng mạng cảm biến, gửi dữ liệu đến máy chủ và thực hiện tác vụ để cân bằng nhiệt độ</t>
  </si>
  <si>
    <t>Báo cáo và lắp ráp thiết bị</t>
  </si>
  <si>
    <t>Thiết bị đo bước chân và giám sát giấc ngủ.</t>
  </si>
  <si>
    <t xml:space="preserve">Xây dựng một hệ thốngị đo bước chân và giám sát giấc ngủ
- Khảo sát /Thực nghiệm
- Kiểm chứng và đánh giá sản phẩm.
</t>
  </si>
  <si>
    <t xml:space="preserve">Báo cáo  về Thiết bị đo bước chân và giám sát giấc ngủ..
</t>
  </si>
  <si>
    <t>Sử dụng năng lượng tái tạo</t>
  </si>
  <si>
    <t xml:space="preserve">
Xây dựng một hệ thống tưới tiêu và sản xuất
Tính toán và tối ưu hệ thống
- Kiểm chứng và đánh giá sản phẩm.</t>
  </si>
  <si>
    <t>Báo cáo  về hệ thống tưới tiêu và sản xuất sử dụng năng lượng tái tạo</t>
  </si>
  <si>
    <t>Thiết kế hệ thống khóa cửa thông minh</t>
  </si>
  <si>
    <t xml:space="preserve">ThS Đăng Phước Hải Trang
(ĐT: 0909913376
Email: trangdph@hcmute.edu.vn)
</t>
  </si>
  <si>
    <t xml:space="preserve">Xây dựng một hệ thống khóa cửa thông minh
Có khả năng báo trộm từ xa. - Khảo sát /Thực nghiệm, thi công
- Kiểm chứng và đánh giá sản phẩm.
</t>
  </si>
  <si>
    <t>Báo cáo  về một hệ thống khóa cửa thông minh</t>
  </si>
  <si>
    <t>Thiết bị thông minh sử dụng trong nhà</t>
  </si>
  <si>
    <t>GVC-ThS Nguyễn Ngô Lâm
(ĐT: 0908434763
Email: lamnn@hcmute.edu.vn)</t>
  </si>
  <si>
    <t xml:space="preserve">Xây dựng một Thiết bị thông minh sử dụng trong nhà
- Khảo sát /Thực nghiệm, thi công
- Kiểm chứng và đánh giá sản phẩm.
</t>
  </si>
  <si>
    <t>Báo cáo  về Thiết bị thông minh sử dụng trong nhà; Mô hình</t>
  </si>
  <si>
    <t>Thiết kế mô hình thang máy</t>
  </si>
  <si>
    <t>Xây dựng một  mô hình thang máy có khả năng hoạt động theo chế độ cài đặt, Tính toán và tối ưu hệ thống, thi công
.Kiểm chứng và đánh giá sản phẩm.</t>
  </si>
  <si>
    <t>Báo cáo  vềmô hình thang máy</t>
  </si>
  <si>
    <t>Thiết kế  khóa số thông minh</t>
  </si>
  <si>
    <t xml:space="preserve">Xây dựng  mô hình  khóa số thông minh có tính năng lưu tên và mật khẩu (tạo tài khoản) và thời gian đăng nhập, có một tài khoản server quản lý
- Khảo sát /Thực nghiệm.
</t>
  </si>
  <si>
    <t>Báo cáo  về    mô hình  khóa số thông minh</t>
  </si>
  <si>
    <t>Thiết kế đồng hồ cảm biến thời gian thực</t>
  </si>
  <si>
    <t>TS. Trần Vũ Hoàng
(ĐT: 0988757515
Email: hoangtv@hcmute.edu.vn)</t>
  </si>
  <si>
    <t xml:space="preserve">Thiết kế đồng hồ cảm biến thời gian thực có tính năngnhận biết nhiệt độ, thời gian và báo cháy
- Khảo sát /Thực nghiệm.
</t>
  </si>
  <si>
    <t>Báo cáo  về  mô hình Thiết kế đồng hồ cảm biến thời gian thực</t>
  </si>
  <si>
    <t>Thiết kế điện thoại bàn</t>
  </si>
  <si>
    <t xml:space="preserve"> Thiết kế điện thoại bàn có tính năng nghe gọi, có radio
-  Thi công và Thực nghiệm.
</t>
  </si>
  <si>
    <t>Báo cáo  về  mô hình điện thoại bàn có tính năng nghe gọi, có radio</t>
  </si>
  <si>
    <t>Thiết kế hệ thống chống trộm</t>
  </si>
  <si>
    <t xml:space="preserve">Thiết kế hệ thống chống trộm thông minh có tính năng nhậndiện thẻ từ, chủ thẻ.
- Khảo sát /Thực nghiệm và thi công hệ thống
</t>
  </si>
  <si>
    <t xml:space="preserve">Báo cáo  về  hệ thống chống trộm thông minh </t>
  </si>
  <si>
    <t>Thiết kế hệ thống cửa sử dụng Face ID</t>
  </si>
  <si>
    <t xml:space="preserve">Thiết kế hệ thống cửa sử dụng Face ID có tính năng nhậndạng face, ID
- Khảo sát /Thực nghiệm., thi công mô hình
</t>
  </si>
  <si>
    <t>Báo cáo  về  mô hình hệ thống cửa sử dụng Face ID</t>
  </si>
  <si>
    <t>Thiết kế xe dùng năng lượng mặt trời</t>
  </si>
  <si>
    <t xml:space="preserve">Thiết kế xe dùng năng lượng mặt trời, xe có khả năng hoạt động theo  các chế độ.
- Khảo sát /Thực nghiệm.
</t>
  </si>
  <si>
    <t>Báo cáo  về  mô hình xe dùng năng lượng mặt trời.</t>
  </si>
  <si>
    <t>Thiết kế mô hình điều khiển thiết bị bằng Bluetooth</t>
  </si>
  <si>
    <t xml:space="preserve">'Thiết kế mô hình điều khiển thiết bị bằng Bluetooth
- Khảo sát /Thực nghiệm và thi công mô hình
</t>
  </si>
  <si>
    <t>Báo cáo  về  mô hình thiết bị</t>
  </si>
  <si>
    <t>Nghiên cứu bộ điều khiển sạc xe điện</t>
  </si>
  <si>
    <t>Trần Phước Lộc - 17142117
Ngô Hiếu Nghĩa - 17142125
Trần Lê Bảo Ngọc - 17142126
Lê Thị Bích Phượng - 17142144
Nguyễn Quốc Thắng - 17142163</t>
  </si>
  <si>
    <t>Báo cáo về quá trình thiết kế và chế tạo mô hình</t>
  </si>
  <si>
    <t>Xây dựng giải thuật dò điểm cực trị toàn cục trong hệ thống pin mặt trời có xét đến hiện tượng bóng che</t>
  </si>
  <si>
    <t>Trương Phước Quang Vinh -17142199 
Phạm Văn Sang - 17129040
Ngô Phước Lộc - 17142116</t>
  </si>
  <si>
    <t>PGS.TS Trương Việt Anh</t>
  </si>
  <si>
    <t>Dò tìm điểmcực trị toàn cục trong hệ thống pin mặt trời có xét đến hiện tượng bóng che, thi công mô hình kiểm nghiệm thực tế, mang tính chất nghiên cứu nhiều hơn ứng dụng</t>
  </si>
  <si>
    <t>Báo cáo về quá trình nghiên cứu và mô hình đạt được</t>
  </si>
  <si>
    <t>Nghiên cứu, thi công mô hình Nghịch lưu 1 pha 5 bậc lai điều khiển động cơ bơm nước</t>
  </si>
  <si>
    <t>Nguyễn Tấn Hưng - 17142100</t>
  </si>
  <si>
    <t>Ths. Đỗ Đức Trí</t>
  </si>
  <si>
    <t>Nghiên cứu và thi công mô hình có tính ứng dụng và hiệu quả cao cho bộ nghịch lưu 1 pha</t>
  </si>
  <si>
    <t>Bài báo khoa học, mô hình thực tiễn</t>
  </si>
  <si>
    <t>Ứng dụng IOT vào nông nghiệp</t>
  </si>
  <si>
    <t>Trần Thanh Quân - 17142147 
Lê Văn Thái - 17142160 
Dương trí Phú - 17142137 
Trần nghiệp - 17142123 
Hỷ Hoàng Thiên - 17142168</t>
  </si>
  <si>
    <t>Ts. Nguyễn Văn Thái</t>
  </si>
  <si>
    <t>Ứng dụng IOT vào giám sát và điều khiển mô hình nhà vườn</t>
  </si>
  <si>
    <t>Ứng dụng PLC giám sát chất lượng nước hồ nuôi tôm công nghiệp</t>
  </si>
  <si>
    <t>Lý Đặng Minh Thiện 17142169
Nguyễn Hoàng Đạt 17142079
Nguyễn Gia Long 17142114</t>
  </si>
  <si>
    <t>Ứng dụng PLC vào việc đo kiểm, giám sát thông số môi trường nước, thu thập cơ sở dữ liệu, thiết kế giao diện, xuất tín hiệu cảnh báo, điều khiển đóng mở van, chạy quạt cho hồ nuôi kiểm soát ổn định một số thông số trong ao nuôi công ghiệp</t>
  </si>
  <si>
    <t xml:space="preserve">Báo cáo về quá trình thiết kế và chế tạo mô hình và ứng dụng vào thực tế </t>
  </si>
  <si>
    <t>6.000.000</t>
  </si>
  <si>
    <t>Ứng dụng PLC (Siemens, Mitsu, Allen bradley, Omron) điều khiển hệ thống.</t>
  </si>
  <si>
    <t xml:space="preserve">Nguyễn Chiến Thắng 17142164
Nguyễn Viết Nhân 17142129
Nguyễn Trung Thông 17142175
Lê Ngọc Hiền Đức 17142083
Nguyễn Thành Sang 17142150 
</t>
  </si>
  <si>
    <t>Ths.Nguyễn Tấn Đời</t>
  </si>
  <si>
    <t>Dùng PLC để điều khiển nhận biết, đếm số lượng và loại bỏ thành phần sản phẩm không đạt yêu cầu.</t>
  </si>
  <si>
    <t xml:space="preserve">Báo cáo về quá trình thiết kế và chế tạo mô hình </t>
  </si>
  <si>
    <t>Nghiên cứu lưới điện Microgrid hoạt động ở chế độ tách lưới</t>
  </si>
  <si>
    <t>Võ Minh Thông - 18142220
Phan Hoài Phong - 18142178
Thái Trung Tài - 18142205
Lê Hữu Phước - 18142190
Nguyễn Thanh Sơn - 1814202</t>
  </si>
  <si>
    <t>Lưới điện Microgrid hoạt động ở chế độ tách lưới</t>
  </si>
  <si>
    <t>Báo cáo về lưới điện Microgrid hoạt động ở chế độ tách lưới</t>
  </si>
  <si>
    <t>Mạch biến đổi công suất và tổng quan về hệ thống điện mặt trời</t>
  </si>
  <si>
    <t>Lê Quang Duy - 17142072
Nguyễn Trần Bảo Long - 17142115
Nguyễn Bảo Lê Trương - 17142190</t>
  </si>
  <si>
    <t>Thiết kế được bộ biến đổi công suất để có thể chuyển đổi điện năng giữa các thiết bị trong hệ thống điện mặt trời và nghiên cứu cấu tạo, nguyên lí hoạt động và tính toán cho một hệ thống điện mặt trời hoàn chỉnh.</t>
  </si>
  <si>
    <t>Báo cáo về quá trình thiết kế, vận hành và chế tạo mô hình và ứng dụng vào thực tế.</t>
  </si>
  <si>
    <t>Thiết kế và thi công mạch nghịch lưu 3pha 2 bậc sử dụng arm stm32</t>
  </si>
  <si>
    <t>Đỗ Gia Thịnh - 17142172
Huỳnh Trung Cương - 17142067 
Bùi Đức Huy - 17142095</t>
  </si>
  <si>
    <t>ThS.Phan Vân Hoàn - ThS. Đỗ Đức Trí</t>
  </si>
  <si>
    <t>Thiết kế mạch điện tử giao tiếp với máy tính điều khiển thiết bị thông qua internet (IoT)</t>
  </si>
  <si>
    <t>Phạm Thị Hoàng Khuyên - 18142141
Hồ Thị Thu Thúy - 18142221
Nguyễn Hoàng Nhật Uyên - 18142241 
Hoàng Phan Ngọc Duyên - 18142093</t>
  </si>
  <si>
    <t xml:space="preserve">TS. Nguyễn Thị Lưỡng </t>
  </si>
  <si>
    <t>Tìm hiểu thiết bị BMS</t>
  </si>
  <si>
    <t>Nguyễn Trần Tiến - 17142181
Trần Thanh Phúc - 17142140
Nguyễn Đức Lương - 17142118 
Nguyễn Minh Tân - 17142155</t>
  </si>
  <si>
    <t>Điều khiển và quản lý hệ thống kỹ thuật trong tòa nhà</t>
  </si>
  <si>
    <t>Ứng dụng phần mềm Naviswork trong hệ thống cơ điện ME</t>
  </si>
  <si>
    <t>Trần Hoàng Huy - 18142120 Huỳnh Thiện Trí - 18142229 Nguyễn Anh Tuấn - 18142236 Nguyễn Chiến Thắng - 18142213 Phạm Nguyễn Huy Hoàng - 18142118</t>
  </si>
  <si>
    <t>Nghiên cứu ứng dụng phần mềm Naviswork trong hệ thống cơ điện ME</t>
  </si>
  <si>
    <t>Báo cáo ứng dụng phần mềm Naviswork trong hệ thống cơ điện ME</t>
  </si>
  <si>
    <t>Tìm hiểu, thiết kế ATS</t>
  </si>
  <si>
    <t>Nguyễn Trường Sơn - 17142153 Ngô Trần Diệu Hoàng - 17142092 Trần Văn Giàu - 17142085 
Dư Hỷ Lãm 17142111 
Phạm Nguyên Vương 17142203</t>
  </si>
  <si>
    <t>Điều khiển vận hành máy phát điện, hệ thống tụ bù, nguồn dự phòng ATS</t>
  </si>
  <si>
    <t>Báo cáo về quá trình thiết kế</t>
  </si>
  <si>
    <t>Nghiên cứu độ suy hao sản lượng điện phát của Panel mặt trời</t>
  </si>
  <si>
    <t>Lê Gia Lực - 18142043 
Trần Đức Khôi - 18142033</t>
  </si>
  <si>
    <t>PGS.TS Võ Viết Cường</t>
  </si>
  <si>
    <t>Xác định mức độ suy hao công suất phát PV panel tại Việt Nam</t>
  </si>
  <si>
    <t>Báo cáo về mức độ suy hao công suất phát của PV panel tại Việt Nam</t>
  </si>
  <si>
    <t>Hệ thống phân loại tổ yến tự động</t>
  </si>
  <si>
    <t>Trần Tiến Dương - 17142078
Trần Quý Cương - 17142068
Lê Trần Phú - 17142138
Trương Văn Hoàng - 17142093
Huỳnh Đức Chương - 17142064</t>
  </si>
  <si>
    <t>ThS. Phùng Sơn Thanh</t>
  </si>
  <si>
    <t>Báo cáo
Mô hình</t>
  </si>
  <si>
    <t>Thiết kế và thi công mô hình xe thám hiểm</t>
  </si>
  <si>
    <t>Hoàng Ngọc Thanh - 17142047
Vũ Đức Thắng - 17142049
Huỳnh Kiến Trung - 17141031
Hồ Nguyễn Thành Long - 18142036
Lê Quốc Tuấn - 18142071</t>
  </si>
  <si>
    <t>Nghiên cứu lưới điện Microgrid vận hành tách lưới</t>
  </si>
  <si>
    <t>Nguyễn Song Ngọc Phước - 17142143
Nguyễn Tấn Phát - 17142312
Lê Minh Đức - 17142082
Nguyễn Chiến Khuê - 17142108
Nguyễn Quốc Khánh - 17142103</t>
  </si>
  <si>
    <t>Báo cáo</t>
  </si>
  <si>
    <t xml:space="preserve">Nguyễn Công Văn 17143163                  Trịnh Quang Vũ
17143167                
  Đinh Hữu Cường 17143058                      </t>
  </si>
  <si>
    <t>- Tìm hiểu các loại cơ cấu tự động hàn
- Thiết kế, chế tạo đồ gá hàn MIG/MAG tự động.
- Thực nghiệm với thiết bị hàn MIG/MAG sẵn có</t>
  </si>
  <si>
    <t>- Thuyết minh đề tài
- Mô hình đồ gá
- Hoạt động với các tốc độ khác nhau</t>
  </si>
  <si>
    <t>Nguyễn Thái Minh Phương 17143128
Nguyễn Minh Nhật 17143116
Vòng Phú Toàn 17143151</t>
  </si>
  <si>
    <t>- Tìm hiểu khái niệm cơ bản, ứng dụng của cơ cấu đàn hồi.
- Tính toán thiết kế, mô phỏng và tối ưu hóa thông số, chế tạo cơ cấu khoan với sự hỗ trợ của dao động.
- Thực nghiệm với thiết bị .</t>
  </si>
  <si>
    <t>- Thuyết minh đề tài
- Mô hình khoan sử dụng cơ cấu đàn hồi
- Kết quả thực nghiệm</t>
  </si>
  <si>
    <t>Võ Tuấn Nam    17143112                    Đậu Văn Hà      17143073                  Phan Minh Sang 17143135</t>
  </si>
  <si>
    <t>- Tìm hiểu về bộ dao động siêu âm
- Thiết kế, chế tạo mô hình thiết bị hàn hồ quang có dao động hỗ trợ
- Thực nghiệm hàn với thiết bị hàn sẵn có</t>
  </si>
  <si>
    <t>-Thuyết minh đề tài
- Mô hình thiết bị
- Tạo ra các dao động khác nhau tác động lên mối hàn</t>
  </si>
  <si>
    <t>Nghiên cứu quy trình phát triển sản phẩm đồng hồ đeo tay thời trang ứng dụng công nghệ in 3D</t>
  </si>
  <si>
    <t>Trần Minh Hiếu 17143083 
Phan Thanh Hậu 17143078
Võ Đăng Khoa 17143102</t>
  </si>
  <si>
    <t>PGS. TS. Phạm Huy Tuân</t>
  </si>
  <si>
    <t>- Tìm hiểu về công nghệ in 3D
- Tìm hiểu quy trình sản xuất vỏ đồng hồ
- Nghiên cứu ứng dụng công nghệ in 3D vào qui trình sản xuất vỏ đồng hồ</t>
  </si>
  <si>
    <t xml:space="preserve">-Thuyết minh đề tài
- Qui trình phát triển sản phẩm
</t>
  </si>
  <si>
    <t>Nghiên cứu thiết kế và tối ưu hóa cơ cấu phay với sự hỗ trợ của rung động dùng cơ cấu đàn hồi</t>
  </si>
  <si>
    <t>Nguyễn Thị Mỹ Duyên 17143063
Đặng Hữu Đầy 17143069
Bùi Đức Thịnh 17143147</t>
  </si>
  <si>
    <t>- Tìm hiểu khái niệm cơ bản, ứng dụng của cơ cấu đàn hồi.
- Tính toán thiết kế, mô phỏng và tối ưu hóa thông số, chế tạo cơ cấuphay với sự hỗ trợ của dao động.
- Thực nghiệm với thiết bị .</t>
  </si>
  <si>
    <t>- Thuyết minh đề tài
- Mô hình phay sử dụng cơ cấu đàn hồi
- Kết quả thực nghiệm</t>
  </si>
  <si>
    <t>Ngô Hoài Thiện-17143145
Nguyễn Văn Mến-17143109</t>
  </si>
  <si>
    <t>ThS. Đặng Minh Phụng</t>
  </si>
  <si>
    <t>- Thuyết minh đề tài
- Máy hoàn chỉnh</t>
  </si>
  <si>
    <t>Máy thử độ mỏi cho ghế nhựa</t>
  </si>
  <si>
    <t>Hoàng Tùng - 17143162
Đặng Quốc Thái - 17143142         
Nguyễn Hồng Thái - 17143143</t>
  </si>
  <si>
    <t>ThS. Trần Minh Thế Uyên</t>
  </si>
  <si>
    <t>- Tìm hiểu tổng quan về mỏi
- Nghiên cứu thiết kế máy thử mỏi cho sản phẫm ghế nhựa</t>
  </si>
  <si>
    <t>Thiết kế , chế tạo cánh tay robot in 3D</t>
  </si>
  <si>
    <t>Huỳnh Đặng - 17143068
Đoàn Minh Triết - 17143154
Trần Văn Lộc - 17143108</t>
  </si>
  <si>
    <t>ThS. Nguyễn Văn Minh</t>
  </si>
  <si>
    <t>Cánh tay Robot in 3D</t>
  </si>
  <si>
    <t>Thiết kế chế tạo xe tự hành Agv chạy theo line</t>
  </si>
  <si>
    <t>Phan Thị Ngọc Thảo - 17143141
Trần Thanh Điền - 17143070
Phan Thanh Khải - 17143100</t>
  </si>
  <si>
    <t xml:space="preserve">Xe tự hành agv chạy theo line chịu tải thấp </t>
  </si>
  <si>
    <t>Máy tách hạt và ép nước thanh long</t>
  </si>
  <si>
    <t>Phạm Thị Thùy Dương 17143065
Lê Võ Tấn Lộc 17143107
Nguyễn Phước Thịnh 17143148</t>
  </si>
  <si>
    <t>Sản phẩm máy hoàn chỉnh</t>
  </si>
  <si>
    <t>Thiết kế , chế tạo máy uốn thanh kim loại thành móc áo .</t>
  </si>
  <si>
    <t>Nguyễn Quyền Sơn - 17143137
Nguyễn Sỹ Văn - 17143164
Nguyễn Minh Sơn - 17143136</t>
  </si>
  <si>
    <t>Máy uốn thanh kim loại tạo móc áo</t>
  </si>
  <si>
    <t>Máy xay ép thức ăn chăn nuôi</t>
  </si>
  <si>
    <t>Phạm Hồng Hiếu 17143082
Phạm Hồng Hiếu 17143082
Nguyễn Tấn Phát 17143120</t>
  </si>
  <si>
    <t>Thiết bị máy móc xay ép thức ăn chăn nuôi</t>
  </si>
  <si>
    <t>'Thiết bị máy móc xay ép thức ăn chăn nuôi</t>
  </si>
  <si>
    <t>Thiết kế khuôn cho sản phẩm nhựa</t>
  </si>
  <si>
    <t>Võ Thị Thúy Quỳnh 17143134
Trần Thị Ngọc Chi 17143054
Tiết Thị Kim Xuân 17143168
Trương Thanh Hưng 17143097
Hoàng Nguyệt Hà 17143074</t>
  </si>
  <si>
    <t>- Tìm hiểu tổng quan về công nghệ khuôn ép nhựa.
- Nghiên cứu thiết kế khuôn cho sản phẩm nhựa</t>
  </si>
  <si>
    <t>Sản phẩm nhựa</t>
  </si>
  <si>
    <t>Ứng dụng xử lý ảnh trong các hệ thống tiện nghi trên ô tô</t>
  </si>
  <si>
    <t>Vưu Nghị Hiệp 17145136
Lý Thanh Duy 17149188</t>
  </si>
  <si>
    <t>ThS. Vũ Đình Huấn</t>
  </si>
  <si>
    <t>Nhằm biến chiếc xe trở nên thông minh hơn bằng việc sử dụng những thuật toán xử lý ảnh nhận diện khuôn mặt của người ngồi trong xe để điều chỉnh hệ thống tiện nghi phù hợp với thói quen sử dụng của người lái và hành khách trong xe ví dụ như điều chỉnh ghế ngồi, nhiệt độ, kính chiếu hậu,…</t>
  </si>
  <si>
    <t>Mô hình ứng dụng xử lý ảnh trong các hệ thống tiện nghi trên ô tô</t>
  </si>
  <si>
    <t>Nguyễn Văn Nguyên 17145179 
 Trần Thanh Tùng 17145247</t>
  </si>
  <si>
    <t>Hỗ trợ cho việc đậu xe tại bãi xe và đậu xe tại lề đường (có xe đã đậu ở trước và sau) dễ dàng hơn, không phải lùi đi lùi lại nhiều lần, hỗ trợ quay xe trong các đường hẹp, đi qua các cua vuông góc.
Cơ cấu chấp hành là động cơ điện và hệ thống thủy lực được lập trình.
Có các hệ thống cảm biến để đảm bảo an toàn cho xe.
Hệ thống sẽ được gắn trực tiếp trên hệ thống khung gầm của xe, sản phẩm sau khi gắn lên xe gọn gàng, khối lượng khoảng 50kg cho tổng các hệ thống.</t>
  </si>
  <si>
    <t>Đưa được lên xe và hoạt động tốt, đảm bảo tính an toàn và ổn định.</t>
  </si>
  <si>
    <t>Thiết kế chế tạo mạch dự báo tiêu hao nhiên liệu trên xe</t>
  </si>
  <si>
    <t>Quang minh Tiến 18145261
Phùng Gia Huy 18145133
Nguyễn Phạm Xuân Tú 18145283</t>
  </si>
  <si>
    <t xml:space="preserve">ThS Nguyễn Trọng Thức </t>
  </si>
  <si>
    <t xml:space="preserve">Nghiên cứu chế tạo mạch dự báo tiêu hao nhiên liệu trên xe. Mạch sẽ hiển thị thông tin về mức tiêu hao nhiên liệu  mà xe đã sử dụng trong quãng đường đã đi cho người lái xe biết.  </t>
  </si>
  <si>
    <t>Đo thực nghiệm, phân tích và thử nghiệm về mức tiêu hao nhiên liệu của xe.</t>
  </si>
  <si>
    <t xml:space="preserve">Thiết kế mô hình hệ thống phanh điều khiển bằng điện tử trên xe ô tô </t>
  </si>
  <si>
    <t xml:space="preserve">Đặng Công Toại 17145063
Nguyễn Bá Huy 17145023 </t>
  </si>
  <si>
    <t>ThS.Dương Tuấn Tùng</t>
  </si>
  <si>
    <t>Thiết kế mô hình mô phỏng lại hoạt động của hệ thống phanh điều khiển bằng điện tử điện sử dụng trên xe, so sánh các số liệu thực tế giữa hệ thống phanh điện tử với hệ thống phanh thủy lực truyền thống.</t>
  </si>
  <si>
    <t>1. Mô hình phanh điều khiển bằng điện tử trên xe ô tô: Mô tả các thông số kỹ thuật của mô hình/sản phẩm
2. Báo cáo tổng kết: Đúng yêu cầu, mô tả thông tin rõ ràng, dễ hiểu</t>
  </si>
  <si>
    <t>Nghiên cứu, chế tạo mô hình giao tiếp giữa thiết bị và ECU để chẩn đoán trên ô tô</t>
  </si>
  <si>
    <t>Bùi Mỹ Hà-17145015, Phạm Trí Kiên-17145031, Hoàng Ngọc Minh Quý-17145050</t>
  </si>
  <si>
    <t>Ths. Nguyễn Trung Hiếu</t>
  </si>
  <si>
    <t>Thực hiện nghiên cứu, chế tạo mô hình giao tiếp giữa thiết bị và ECU để chẩn đoán trên ô tô</t>
  </si>
  <si>
    <t>Mô hình giao tiếp thiết bị và ECU</t>
  </si>
  <si>
    <t>Bùi Huy Trường 17145069; Huỳnh Duy CƯờng 17145008; Võ Khánh Đạt 17145012</t>
  </si>
  <si>
    <t>Ths. LÊ QUANG VŨ</t>
  </si>
  <si>
    <t>Chế tạo module "Gạt Nước tự động và bật đèn ", nâng cao kiến thức chuyên môn và vận dụng những gì đã học trên trường vào thực tiển. Cụ thể là mong muốn được ứng dụng điện tử vào trang bị.</t>
  </si>
  <si>
    <t>Ứng dụng hệ thống trên xe phổ thông</t>
  </si>
  <si>
    <t>Xe tự hành có hỗ trợ định vị bằng GPS thông qua Labview</t>
  </si>
  <si>
    <t xml:space="preserve"> Phạm Việt Thành 17145220</t>
  </si>
  <si>
    <t>Ths. Nguyễn Thành Tuyên</t>
  </si>
  <si>
    <t>Chế tạo thành công xe tự hành và có thể định bị bằng GPS thông qua Labview</t>
  </si>
  <si>
    <t>Xe tự hành có thể đi chuyển chính xác mong muốn và ta có thể theo dõi được quãng đường và vị trí của xe</t>
  </si>
  <si>
    <t>Giao tiếp CAN giữa các ECU</t>
  </si>
  <si>
    <t>Nguyễn Đăng Khôi 18145029</t>
  </si>
  <si>
    <t>TS. Lê Thanh Phúc</t>
  </si>
  <si>
    <t>ứng dụng sự chênh lệch điện áp để phát tín hiệu và truyền giữa các linh kiện điện tử có chung mạng với nhau nói chung và arduino kết hợp mạch mcb2515 nói riêng để giảm bớt khối lượng máy móc thay cho dụng cụ điều khiển riêng lẻ bằng cơ khí</t>
  </si>
  <si>
    <t>chứng minh mô hình mang tính ứng dụng cao, phù hợp với thời đại,tín hiệu giao tiếp tốt và tức thời</t>
  </si>
  <si>
    <t>Đặng Minh Phúc (17145043), Võ Văn Bảo (17145005), Nguyễn Tiến Phát (17142134)</t>
  </si>
  <si>
    <t xml:space="preserve">Nghiên cứu chế tạo thiết bị hỗ trợ chống bỏ quên trẻ em trên xe. Thiết bị đó sẽ gửi tin nhắn và gọi cho tài xế xe khi bỏ quên trẻ em trên xe. </t>
  </si>
  <si>
    <t>Thiết bị thông báo trẻ em bị bỏ quên trên xe ô tô thông qua tin nhắn trên điện thoại và còi.</t>
  </si>
  <si>
    <t>Võ Quốc Khánh  17145155
Trần Duy Thắng 17145223
Trần Thế Nghĩa  17145177</t>
  </si>
  <si>
    <t>Ts.Nguyễn Văn Trạng</t>
  </si>
  <si>
    <t>Mục tiêu chính của đề tài là tính toán và chọn lựa phương án thiết kế thử nghiệm máy phát tuyến tính ứng dụng cho động cơ không trục khuỷu.
Nội dung chính của đề tài là nghiên cứu tổng quan, cơ sở lý thuyết, cấu tạo và đặt tính máy phát tuyến tính. Tính toán, mô phỏng và chế tạo mô hình bán thực nghiệm, thực nghiệm và đánh giá kết quả.</t>
  </si>
  <si>
    <t>Sản phẩm khoa học của đề tài sẽ góp thêm giải pháp nhằm cải thiện hiệu suất của động cơ đốt trong truyền thống sử dụng nhiên liệu hoá thạch.</t>
  </si>
  <si>
    <t>Trần Thị Mỹ Hiệp 17145020
Võ Ngọc Minh 17110053
Lê Quang Trường 17145071</t>
  </si>
  <si>
    <t xml:space="preserve">Mục tiêu của đề tài là thiết kế và thi công mô hình hệ thống khóa vi sai điều khiển điện tử trên xe ô tô. Mô hình mô phỏng được các chế độ hoạt động của hệ thống khóa vi sai. </t>
  </si>
  <si>
    <t>Sàn phẩm của đề tài là mô hình hệ thống khóa vi sai điện tử trên ô tô và các báo cáo khoa học</t>
  </si>
  <si>
    <t>Nghiên cứu và chế tạo mô hình hệ thống giao tiếp giữa thiết bị và ECU để chẩn đoán trên ô tô</t>
  </si>
  <si>
    <t>Bùi Mỹ Hà 17145015
Hoàng Ngọc Minh Quý 17145050
Phạm Trí Kiên 17145031</t>
  </si>
  <si>
    <t>Thiết kế, chế tạo mô hình giao tiếp với ECU bằng mạng CAN sử dụng ADRUNO UNOR3 và STM32F103C8T6</t>
  </si>
  <si>
    <t>Mô hình giao tiếp với ECU bằng mạng CAN sử dụng ADRUNO UNOR3 và STM32F103C8T6</t>
  </si>
  <si>
    <t xml:space="preserve">Nguyễn Đăng Khôi 18145029
Võ Duy Cường 18145006
</t>
  </si>
  <si>
    <t>Nghiên cứu về các phương thức giao tiếp CAN trên ô tô. Thi công mô hình giao tiếp CAN sử dụng Adruno</t>
  </si>
  <si>
    <t>Mô hình giao tiếp CAN sử dụng Adruno</t>
  </si>
  <si>
    <t>Phân tích các yếu tố ảnh hưởng đến sự hài lòng của sinh viên đối với việc giảng dạy online</t>
  </si>
  <si>
    <t>Nguyễn Thị Hồng Nhung 18125056
Mai Thế Hoan 18125022
Phạm Quỳnh Hương 18125029
Phạm Thị Yến Nhi 18125054</t>
  </si>
  <si>
    <t>Th.S Nguyễn Thị Lan Anh</t>
  </si>
  <si>
    <t>Nghiên cứu các nhân tố ảnh hưởng đến sự
hài lòng của sinh viên trong việc học trực tuyến là cần thiết để các trường học, các trang web học
trực tuyến nói chung, và trường Đại học Sư phạm Kỹ Thuật nói riêng có thể xây dựng tốt hơn hệ
thống học tập online một cách hiệu quả nhất.
Mục đích của việc nghiên cứu là để xác định, phân tích các yếu tố ảnh hưởng như thế nào đến sự
hài lòng của sinh viên trong các khóa học trực tuyến bao gồm:
Phân tích các yếu tố ảnh hưởng đến sự hài lòng của sinh viên với việc học trực tuyến hiện nay
Xây dựng mô hình
Xác định kết quả yếu tố ảnh hưởng đến sự hài lòng của sinh viên
Đưa ra kết luận và giải pháp</t>
  </si>
  <si>
    <t>Kết quả nghiên cứu này sẽ cung cấp thêm nhiều tài liệu tham khảo về chương trình đào tạo trực tuyến ở Việt Nam nói chung và trường Đại học Sư Phạm Kĩ Thuật, đặc biệt là giúp cho việc giáo dục trực tuyến phát triển mạnh mẽ trong tương lai.</t>
  </si>
  <si>
    <t>Tác động của đại dịch Sars-CoV-2 đến các công ty niêm yết trên sàn chứng khoán Thành phố Hồ Chí Minh</t>
  </si>
  <si>
    <t>Trương Thị Diễm Phúc (17125076)
Phạm Thị Hà Phương (17125196)
Nguyễn Thị Vy Thịnh (17125101)</t>
  </si>
  <si>
    <t>ThS. Nguyễn Thị Lan Anh</t>
  </si>
  <si>
    <t>Hệ thống hoá kiến thức kiến thức và trực trạng của thị trường chứng khoán của Việt Nam và Thành phố Hồ Chí Minh trong đại dịch Sars-CoV-2 hiện nay
- Nghiên cứu mức độ ảnh hưởng của đại dịch Sars-CoV-2 đối với các ngành nghề và thị trường chứng khoán
- Đưa ra các giải pháp và kiến nghi giúp các công ty tránh rủi ro khi có các biến động mang tính toàn cầu như đại dịch Sars-CoV-2</t>
  </si>
  <si>
    <t>Nghiên cứu sự ảnh hưởng của Sars-CoV-2 đến với nền kinh tế và đặc biệt là thị trường chứng khoán tại thành phố Hồ Chí Minh, và qua mô hình nghiên cứu sẽ đưa ra các giải pháp, kiến nghị giúp các công ty có những biện pháp để phòng tránh và phát triển vững mạnh tránh những biến động như đại dịch Sars-CoV-2 mà không bị ảnh hưởng nhiều đến quá trình sản xuất kinh doanh cũng như thị trường chứng khoán tại Việt Nam đặc biệt là Thành phố Hồ Chí Minh.</t>
  </si>
  <si>
    <t>Đánh giá nhận thức của người tiêu dùng TP.HCM đối với hình thức mua sắm trực tuyến</t>
  </si>
  <si>
    <t>Nguyễn Thị Thúy Huyên 17125035
Nguyễn Ngọc Quỳnh Hương 17125040
Trần Ý Thi 17125099
Võ Chư Thùy 17125105</t>
  </si>
  <si>
    <t>TS. Nguyễn Phan Anh Huy</t>
  </si>
  <si>
    <t>Tìm hiểu những nhận thức của người tiêu dùng trên địa bàn TP.HCM về việc mua sắm online. Từ đó đưa ra những khó khăn hay ưu điểm của hình thức này. Đông thời chỉ ra những nhân tố tác động tới cái nhìn của người tiêu dùng về hình thức mua sắm online</t>
  </si>
  <si>
    <t>Cho ta cái nhìn tổng quát về sự nhận thức của người tiêu dùng qua hình thức mua sắm online.</t>
  </si>
  <si>
    <t>Nghiên cứu thái độ sinh viên tại TP. Hồ Chí Minh hiện nay về vấn đề hôn nhân đồng giới.</t>
  </si>
  <si>
    <t>- Nguyễn Thị Mỹ Hạnh - 17125025
- Đỗ Thị Mai - 17125056
- Nguyễn Thị Mai Sao - 17125086
- Lê Vân Thi - 17125098
- Lương Bạch Vi - 17125143</t>
  </si>
  <si>
    <t>ThS. Hà Nguyễn Minh Quân</t>
  </si>
  <si>
    <t>Khảo sát, nghiên cứu thái độ của sinh viên tại TP. Hồ Chí Minh về hôn nhân đồng giới. Giúp mọi người có cái nhìn tổng quan về suy nghĩ của sinh viên tại TP. Hồ Chí Minh hiện nay đối với cộng đồng LGBT và việc kết hôn đồng giới. Phân tích số liệu khảo sát thu thập được từ đó đưa ra nhận định của đối tượng nghiên cứu và chính nhóm nghiên cứu. Giusp mọi người hiểu hơn về cộng đồng LGBT.</t>
  </si>
  <si>
    <t>Kết quả nghiên cứu này sẽ cung cấp thêm nhiều thông tin liên quan đến thái độ và cách nhìn nhận của một phần bộ phận giới trẻ (ở đây cụ thể là sinh viên tại TP. Hồ Chí Minh) về hôn nhân đồng giới, thông qua kết quả nghiên cứu mọi người có thể phần nào thay đổi suy nghĩ của bản thân và ngày càng chấp nhận cộng đồng LGBT. Để mọi người có một cuộc sống bình đẳng không phân biệt cm.</t>
  </si>
  <si>
    <t>Văn Thùy Nhã Trân – 17125124
Nguyễn Ngọc Phương Trinh – 17125128</t>
  </si>
  <si>
    <t>ThS. Nguyễn Thị Hồng</t>
  </si>
  <si>
    <t>Mục tiêu chung: Phân tích các nhân tố ảnh hưởng đến ý định khởi nghiệp của sinh viên tại Trường Đại Học Sư Phạm Kỹ thuật TPHCM để đưa ra giải pháp thúc đẩy ý định khởi nghiệp của sinh viên trong trường.
Mục tiêu cụ thể: Xác định và đo lường mức độ tác động của các nhân tố ảnh hưởng đến ý định khởi nghiệp của sinh viên. Đánh giá kết quả của nghiên cứu này để giúp trường, xây dựng chính sách phù hợp, các chương trình hỗ trợ hiệu quả nhằm thúc đẩy sinh viên khởi sự kinh doanh.</t>
  </si>
  <si>
    <t>Kết quả của nghiên cứu này sẽ đề xuất các hàm ý quản trị và là tài liệu tham khảo cho trường Đại Học Sư Phạm Kỹ Thuật TP.HCM.</t>
  </si>
  <si>
    <t>Nghiên cứu các nhân tố ảnh hưởng đến lựa chọn mua hàng ở siêu thị của sinh viên trên địa bàn Thành phố Hồ Chí Minh.</t>
  </si>
  <si>
    <t>Nguyễn Thị Hiền - 17125029
Trương Ngọc Huyền - 17125037
Võ Thị Tỷ Tỷ - 17152042</t>
  </si>
  <si>
    <t>Ths. Đào Thị Kim Yến</t>
  </si>
  <si>
    <t>Nghiên cứu được thực hiện nhằm phân tích các nhân tố ảnh hưởng đến sự lựa chọn mua hàng, tìm hiểu thói quen và hành vi mua hàng tại siêu thị của sinh viên TPHCM; xác định và đánh giá mức độ ảnh hưởng của các yếu tố tác động đến hành vi mua hàng siêu thị của sinh viên. Trên cơ sở đó, nghiên cứu đưa ra các giải pháp thúc đẩy hành vi mua hàng tại siêu thị phát triển cũng như đưa ra những đề xuất nhằm nâng cao chất lượng, hoàn thiện hệ thống siêu thị hiện đại tại TPHCM.</t>
  </si>
  <si>
    <t>Nghiên cứu đóng góp một số phát hiện mới về các hành vi mua hàng ở siêu thị của sinh viên trên địa bàn TPHCM, kết quả của bài nghiên cứu có thể làm tài liệu tham khảo, góp phần phong phú thêm phân khúc thị trường.</t>
  </si>
  <si>
    <t>Nghiên cứu vấn đề tự học của sinh viên Đại học Sư phạm Kỹ thuật TP.HCM</t>
  </si>
  <si>
    <t>Lê Thị Xuân Hồng - 17125033 Phạm Thị Việt Hưng - 17125039 Võ Trịnh Mỹ Trinh - 17125131</t>
  </si>
  <si>
    <t>Th.S Hà Nguyễn Minh Quân</t>
  </si>
  <si>
    <t>Nghiên cứu về tình trạng tự học của sinh viên trường ĐH Sư phạm Kỹ thuật TP. Hồ Chí Minh; mức độ tự học của sinh viên trường ĐH Sư Phạm Kỹ thuật TP.HCM. Tìm hiểu những yếu tố ảnh hưởng đến việc tự học của sinh viên trường. Từ đó đưa ra một vài phương án giúp sinh viên có thể tự học một cách hiệu quả.</t>
  </si>
  <si>
    <t>Kết quả của nghiên cứu này sẽ góp phần đưa ra những giải pháp về vấn đề tự học cho sinh viên trường ĐH Sư Phạm kỹ Thuật tham khảo</t>
  </si>
  <si>
    <t>Thực trạng và giải pháp cho thuê tài chính hiện nay ở Việt Nam</t>
  </si>
  <si>
    <t>Mai Thuỳ Dương (17125016) 
Hoàng Đức Mạnh (17125060) 
Bùi Thị Tố Quyên (17125080)</t>
  </si>
  <si>
    <t>Ths. Trần Thụy Ái Phương</t>
  </si>
  <si>
    <t>Giúp các bạn biết được sự phát triển của tình hình cho thuê tài chính hiện nay trên thị trường. Tạo điều kiện cho các bạn muốn khởi nghiệp( start up) quyết định nguồn vốn chi tiêu của họ.</t>
  </si>
  <si>
    <t>Đánh giá các tác động của Games đến việc học tập và sức khỏe của sinh viên Đại học Sư Phạm Kỹ Thuật Thành phố Hồ Chí Minh</t>
  </si>
  <si>
    <t>Nguyễn Thị Vân Anh - 17125006
Nguyễn Cảnh Bảo Thư – 17125112 Đinh Thị Cẩm Tú - 17125136 Nguyễn Hồng Thắm- 17125096</t>
  </si>
  <si>
    <t>Th.s Võ Đình Dương</t>
  </si>
  <si>
    <t>Giúp cho các bạn sinh viên, đặc biệt là sinh viên SPKT biết được việc chơi game đã tác động lên đời sống sức khỏe cá nhân và tinh thần mạnh mẽ như thế nào, từ đó rút ra kinh nghiệm, sắp xếp lại lối sống giải trí một ách hợp lí và sinh hoạt một cách có tổ chức hơn, khỏe hơn và hiệu quả hơn</t>
  </si>
  <si>
    <t>Kết quả này sẽ đưa ra được một số liệu thống kê tình hình học tập của các bạn sinh viên SPKT dựa trên khảo sát về số lần chơi game giải trsi, từ đó nhà trường nói chung và giảng viên nói riêng có thể hiểu thêm và lối sống sinh hoạt học tập của các em, và đưa ra các giải pháp khuyến khích hay phòng tránh tỷ lệ sinh viên bị hạnh kiểm học tập kém vì sa đà vào các hình thức giải trí.( cụ thể ở đây là do game)</t>
  </si>
  <si>
    <t>Nghiên cứu thực trạng sống thử của sinh viên đại học Sư phạm Kỹ thuật Thành Phố Hồ Chí Minh hiện nay</t>
  </si>
  <si>
    <t>- Lê Thị Phượng - 17125078
- Nguyễn Thị Thanh Thư - 17125114
- Trần Thị Bích Ngọc - 17125066
- Dương Hoàng Mỹ Linh - 17125045</t>
  </si>
  <si>
    <t xml:space="preserve">Đánh giá được vấn đề sống thử và tình yêu của các bạn sinh viên 
Khái quát được định nghĩa về tình yêu, tình dục, sống thử
Đưa ra những nguyên nhân, hậu quả và các ý kiến về việc sống thử
</t>
  </si>
  <si>
    <t>Truyền được những kiến thức và các ý kiến đến cho các bạn sinh viên. Và mong các bạn sẽ có những suy nghĩ đúng đắn và không phải hối tiếc</t>
  </si>
  <si>
    <t>Xây dựng cẩm nang tuyên truyền nhằm phòng chống bạo lực học đường cho học sinh THCS tại TPHCM</t>
  </si>
  <si>
    <t>Nguyễn Hoàng Mai Trinh - 17125127
Vũ Thị Hương Giang - 17125020
Nguyễn Thị Bảo Hà - 17141005
Nguyễn Hồng Khương Duy - 17125012</t>
  </si>
  <si>
    <t>- Tham gia phòng ngừa, phát hiện, đấu tranh các loại tội phạm, tệ nạn xã hội nói chung và các hành vi vi phạm pháp luật của người chưa thành niên nói riêng. 
- Đổi mới và thực hiện nghiêm chỉnh cơ chế phối hợp giữa các cơ quan bảo vệ pháp luật; nâng cao trách nhiệm, phát huy chức năng của các cơ sở Đảng, các cơ quan nhà nước, các đơn vị vũ trang, các tổ chức chính trị-xã hội. Xây dựng lực lượng công an nhân dân và các cơ quan bảo vệ pháp luật khác thật sự trong sạch, vững mạnh để thực hiện tốt vai trò nòng cốt, xung kích trong đấu tranh phòng, chống vi phạm pháp luật của người chưa thành niên.</t>
  </si>
  <si>
    <t>- Xây dựng và thực hiện cơ chế phát huy sức mạnh tổng hợp của toàn bộ hệ thống chính trị, nâng cao trách nhiệm vai trò chủ động của các ngành, đoàn thể, tổ chức xã hội và các tầng lớp nhân dân tham gia phòng 
- Đổi mới và thực hiện nghiêm chỉnh cơ chế phối hợp giữa các cơ quan bảo vệ pháp luật; nâng cao trách nhiệm, phát huy chức năng của các cơ sở Đảng, các cơ quan nhà nước, các đơn vị vũ trang, các tổ chức chính trị-xã hội. Xây dựng lực lượng công an nhân dân và các cơ quan bảo vệ pháp luật khác thật sự trong sạch, vững mạnh để thực hiện tốt vai trò nòng cốt, xung kích trong đấu tranh phòng, chống vi phạm pháp luật của người chưa thành niên.</t>
  </si>
  <si>
    <t>Nghiên cứu các yếu tố ảnh hưởng đến kết quả học tập của sinh viên Trường Đại học Sư Phạm Kỹ Thuật Thành Phố Hồ Chí Minh</t>
  </si>
  <si>
    <t xml:space="preserve">- Nguyễn Đại Lợi- 17125051 
- Hồ Thị Thy Mai- 17125057 
- Hoàng Bội Tiên - 17125116 
- Trần Thiện Văn - 17125141 
</t>
  </si>
  <si>
    <t>TS.Trần Đăng Thịnh</t>
  </si>
  <si>
    <t>Nghiên cứu được thực hiện nhằm- Tìm hiểu nguyên nhân: Xác định được các yếu tố ảnh hưởng đến kết quả học tập của sinh viên bao gồm như ( động cơ học tập, ấn tượng của trường học, phương pháp học tập, các yếu tố khác tác động…) 
- Phân tích mức độ ảnh hưởng của các yếu tố tới kết quả học tập của sinh viên được thể hiện rõ giữa nhóm sinh viên nam và nhóm sinh viên nữ, giữa sinh viên năm nhất- năm hai- năm ba- năm tư
- Từ kết quả nghiên cứu trên cúng ta có thể đề ra nhiều giải pháp thích hợp để nâng cao chất lượng đào tạo làm sao sinh viên có được kết quả học tập tốt</t>
  </si>
  <si>
    <t>Tìm hiểu rõ được thì thị trường cho thuê tài chính hiện nay. Tìm hiểu rõ quy trình và phương pháp cho thuê cũng như lợi ích của việc đi thuê tài chính thay vì đi vay vốn ở các ngân hàng khác trên thị trường.</t>
  </si>
  <si>
    <t>Nghiên cứu các yếu tố ảnh hưởng đến lợi nhuận của các ngân hàng thương mại cổ phần ở Việt Nam</t>
  </si>
  <si>
    <t xml:space="preserve">- Trịnh Hoàng Kim-17125042
- Nguyễn Ngọc Thảo Ly-17110182
- Lê Thị Thu Tiên-17125117
- Lê Thị Thanh Tuyền-17125132
</t>
  </si>
  <si>
    <t>Ths. Võ Thị Xuân Hạnh</t>
  </si>
  <si>
    <t xml:space="preserve">- Thứ nhất, trong mối quan hệ đơn biến của từng nhân tố vĩ mô nền kinh tế và của từng nhân tố nội tại ngân hàng thương mại, các biến nào có tương quan với lợi nhuận của các ngân hàng thương mại? Nếu có, đó là tương quan cùng chiều hay ngược chiều?
- Thứ hai, trong mối quan hệ đa biến, những nhân tố nào có tác động đến lợi nhuận của các ngân hàng thương mại? Nếu có, tác động đó là tác động cùng chiều hay ngược chiều? Độ lớn của các tác động như thế nào? Nhân tố nào có tác động lớn đến yếu tố lợi nhuận?
- Thứ ba, từ các kết quả nghiên cứu trên, những kiến nghị nào được đưa ra để đảm bảo ổn định lợi nhuận các ngân hàng thương mại?
</t>
  </si>
  <si>
    <t>Bằng việc ứng dụng mô hình Var và một số phần mềm có liên quan kết hợp với cơ sở lý thuyết, nhóm vận dụng nghiên cứu và phân tích các yếu tố ảnh hưởng đến lợi nhuận của các ngân hàng thương mại cổ phần ở Việt Nam</t>
  </si>
  <si>
    <t>Phân tích các yếu tố ảnh hưởng đến sự hài lòng của khách hàng ở thành phố Hồ Chí Minh trên các trang thương mại điện tử.</t>
  </si>
  <si>
    <t>Nguyễn Lê Thảo Hiền 17125028
Điền Thị Anh Thư 17125110
Bùi Thị Quỳnh Như 17125071</t>
  </si>
  <si>
    <t>Ths. Hồ Thị Hồng Xuyên</t>
  </si>
  <si>
    <t>Tìm hiểu và phân tích các nguyên nhân ảnh hưởng đến sự hài lòng của khách hàng. Trên cơ sở đó, nghiên cứu đưa ra được những ưu điểm và nhược điểm của các trang thương mại điện tử đo với sự hài lòng của khách hàng.</t>
  </si>
  <si>
    <t>Nghiên cứu cung cấp các thông tin, dữ liệu nhằm giúp khách hàng hiệu rõ các yếu tố tác động đến sự hài lòng của họ khi sử dụng các trang thương mai điện tử. Đồng thời, đưa ra giải pháp khắc phục những nhược điểm của các trang thương mại điện tử để tạo niềm tin cho khách hàng.</t>
  </si>
  <si>
    <t>Phân tích các yếu tố ảnh hưởng đến sự hài lòng của sinh viên kế toán về chất lượng giảng dạy các học phần kế toán tại Trường ĐH Sư phạm Kỹ thuật TP.HCM</t>
  </si>
  <si>
    <t>Mai Thị Thúy Hiền 17125027 
Lê Thị Hằng Nga 17125062 
Huỳnh Thanh Nhàn 17125068 
Vũ Thị Thanh Thảo 17125095 
Võ Thị Kim Thy 17125115</t>
  </si>
  <si>
    <t>Th.s Trần Đăng Thịnh</t>
  </si>
  <si>
    <t xml:space="preserve">Mục tiêu chung: Đánh giá các yếu tố ảnh hưởng đến sự hài lòng của sinh viên kế toán về chất lượng giảng dạy các học phần kế toán tại Trường ĐH Sư phạm Kỹ thuật TP.HCM
Mục tiêu cụ thể: Tìm hiểu về sự hài lòng của sinh viên kế toán về chất lượng giảng dạy các học phần kế toán. Phân tích mức độ ảnh hưởng đến tình hình học tập của sinh viên kế toán. Đưa ra các kiến nghị, giải pháp để hoàn thiện chất lượng giảng dạy các học phần chuyên ngành kế toán cho sinh viên kế toán Trường ĐH Sư phạm Kỹ thuật TP.HCM
</t>
  </si>
  <si>
    <t>Kết quả nghiên cứu này sẽ đóng góp một số ý kiến, giải pháp nhằm hoàn thiện chất lượng giảng dạy các học phần chuyên ngành kế toán, đồng thời nâng cao chất lượng học tập cho sinh viên kế toán Trường ĐH Sư phạm Kỹ thuật TP.HCM</t>
  </si>
  <si>
    <t>Phân tích mối quan hệ giữa tăng trưởng kinh tế, lãi suất và thị trường chứng khoán TP.HCM</t>
  </si>
  <si>
    <t>Nguyễn Đoàn Phụng Vĩ - 17125144 
Nguyễn Thị Từ Vy - 17125146 
Nguyễn Thị Trà Giang - 17125019 
Võ Đông Dung - 17125011</t>
  </si>
  <si>
    <t>Áp dụng kiến thức lý thuyết kết hợp ứng dụng Var (và một số ứng dụng liên quan) từ đó phân tích được mối quan hệ giữa tăng trưởng kinh tế, lãi suất và thị trường chứng khoán tại TP.HCM</t>
  </si>
  <si>
    <t>Dựa vào mô hình Var để làm rõ mối quan hệ dài hạn, cơ chế tác động qua lại giữa sự tăng trường kinh tế, lãi suất thị trường chứng khoán TP.HCM. Đồng thời, bài nghiên cứu đưa ra một số kiến nghị, giải pháp góp phần giúp tăng trưởng kinh tế Việt Nam tốt hơn trong tương lai</t>
  </si>
  <si>
    <t>Nghiên cứu công tác quản trị hàng tồn kho của Doanh nghiệp sản xuất gỗ ( Công ty cổ phần Đông Thâm)</t>
  </si>
  <si>
    <t>Lê Thị Huyền Trang - 17125121
Lê Thị Thùy Trang - 17125122 
Nguyễn Thị Thanh Tuyền - 17125133</t>
  </si>
  <si>
    <t>Ths. Nguyễn Thị Châu Long</t>
  </si>
  <si>
    <t>- Tìm hiểu đặc điểm hàng tồn kho của ngành gỗ
- Tìm hiểu công tác quản trị hàng tồn kho của Doanh nghiệp loại hình sản xuất gỗ. 
- Phân tích các nhân tố tác động tới quản trị hàng tồn kho.</t>
  </si>
  <si>
    <t>- Cung cấp thông tin, đặc điểm công tác quản trị hàng tồn kho 
- Đưa ra được hạn chế và giải pháp trong công tác quản trị hàng tồn kho tại công ty</t>
  </si>
  <si>
    <t>Nguyên cứu thực trạng việc làm sau khi tốt nghiệp của sinh viên ngành kế toán Chất lượng cao khóa 2015-2016 trường ĐHSPKT TP.HCM</t>
  </si>
  <si>
    <t xml:space="preserve">Phạm Thị Thu Lý - 17125055 
Nguyễn Thị Ngân - 17125064 
Trần Thị Thanh Thủy - 17125108 
</t>
  </si>
  <si>
    <t>- Nghiên cứu thực trạng việc làm sau khi tốt nghiệp của sinh viên kế toán clc trường đại học sư phạm kỹ thuật tp hcm
- Phân tích các yếu tố ảnh hưởng đến việc tìm kiếm việc làm của sinh viên
- Đưa ra những đề xuất làm giảm tình trạng thất nghiệp sau khi ra trường của sv spkt</t>
  </si>
  <si>
    <t>Thông qua kết quả nghiên cứu, đưa ra một cái nhìn tổng quát về thực trạng sinh viên kế toán clc sau khi ra trường</t>
  </si>
  <si>
    <t>Các yếu tố ảnh hướng đến ý định mua hàng trực tuyến của sinh viên trường Đại học Sư phạm Kỹ thuật TP.HCM</t>
  </si>
  <si>
    <t>- Phạm Hữu Chung-18124013
- Nguyễn Hoàng Huy-18124047
- Trần Minh Khôi-178124056
- Nguyễn Thắng Lợi-17125052
- Nguyễn Thị Thu Thảo -18125071</t>
  </si>
  <si>
    <t>TS. Nguyễn Thị Thanh Vân</t>
  </si>
  <si>
    <t xml:space="preserve">- Xác định các yếu tố ảnh hưởng đến ý định mua sắm trực tuyến của sinh viên trường Đại học Sư phạm Kỹ thuật TP.HCM.
- Kiểm định mô hình các nhân tố ảnh hưởng đến ý định mua sắm trực tuyến của sinh viên trường Đại học Sư phạm Kỹ thuật TP.HCM.
- Đề xuất những kiến nghị cho các nhà cung cấp dịch vụ mua hàng qua mạng trong việc thiết kế các tính năng, dịch vụ nhằm đáp ứng các yêu cầu của người tiêu dùng đặc biệt là của sinh viên trường Đại học Sư phạm Kỹ thuật TP.HCM.
</t>
  </si>
  <si>
    <t xml:space="preserve">Báo cáo phân tích các nhân tố ảnh hưởng đến ý định mua sắm trực tuyến của sinh viên trường Đại học Sư phạm Kỹ thuật TP.HCM. 
Từ đó, đề xuất những kiến nghị cho các nhà cung cấp dịch vụ mua hàng qua mạng trong việc thiết kế các tính năng, dịch vụ phù hợp với nhu cầu cầu của người dùng nói chung và sinh viên nói riêng.
</t>
  </si>
  <si>
    <t>Thiết kế Máy Hàn Orbital có dao động</t>
  </si>
  <si>
    <t>1.Nguyễn Trung Quốc Ngọc - 18144147 - chủ nhiệm đề tài
2.Nguyễn Phạm Toàn Khoa - 18144113
3.Hồ Công Tùng - 18144202
4.Ngô Minh Hoàng - 18144096</t>
  </si>
  <si>
    <t>Huỳnh Đỗ Song Toàn</t>
  </si>
  <si>
    <t>Hoàn thiện thiết kế cho máy hàn orbital có dao động</t>
  </si>
  <si>
    <t>Bộ bản vẽ và thuyết minh thiết kế</t>
  </si>
  <si>
    <t>Thực nghiệm kiểm tra thông số hàn ống với thiết bị hàn orbital có dao động</t>
  </si>
  <si>
    <t>1.Phạm Quốc Anh - 18144064 - chủ nhiệm đề tài
2.Hoàng Việt Hùng - 18144102
3.Cao Thị Bé Ngọc - 18144145
4.Đinh Thiên Thành - 18144165
5.Trương Thế Trung - 18144196</t>
  </si>
  <si>
    <t>Kiểm nghiệm ảnh hưởng của các thông số hàn</t>
  </si>
  <si>
    <t>Báo cáo về ảnh hưởng các thông số hàn đến chất lượng liên kết</t>
  </si>
  <si>
    <t>Thiết kế hệ thống truyền động cho Máy tạo gân ống</t>
  </si>
  <si>
    <t>Lê Quang Dự 18144080, Nguyễn Văn Minh Lộc 18144133, Nguyễn Tuấn Long 18144127</t>
  </si>
  <si>
    <t>Nguyễn Trọng Hiếu</t>
  </si>
  <si>
    <t>Hoàn thiện thiết kế cho hệ thống truyền động của máy tạo gân ống</t>
  </si>
  <si>
    <t>Chế tạo hệ thống truyền động cho Máy tạo gân ống</t>
  </si>
  <si>
    <t>Nguyễn Minh Thiện 18144176, Nguyễn Thái Thiên 18144171, Võ Cự Bách 18144069</t>
  </si>
  <si>
    <t>Hoàn thiện qui trình chế tạo máy tạo gân cho ống</t>
  </si>
  <si>
    <t>Báo cáo về qui trình chế tạo máy tạo gân cho ống</t>
  </si>
  <si>
    <t>Tính toán, thiết kế và chế tạo cơ cấu di chuyển đầu tạo biến dạng cục bộ</t>
  </si>
  <si>
    <t xml:space="preserve">Phạm Tấn Lộc 18144134
Trần Hà Minh Trường 18144199
Lê Minh Đoan 18144085
Đồng Tiến Bửu 18144071
</t>
  </si>
  <si>
    <t>PGS. TS. Đỗ Thành Trung</t>
  </si>
  <si>
    <t>Hoàn thiện thiết kế cơ cấu di chuyển đầu tạo biến dạng cục bộ</t>
  </si>
  <si>
    <t>Thuyết minh thiết kế cơ cấu di chuyển đầu tạo biến dạng cục bộ</t>
  </si>
  <si>
    <t>2. Tính toán, thiết kế và chế tạo cơ cấu di chuyển phôi trong quá trình tạo hình</t>
  </si>
  <si>
    <t>Đặng Duy Linh 16143095- Nguyễn Thị Thuận 18144182- Phạm Tấn Long 18144128-  Trần Công Trạng 18144190-   Nguyễn Minh Khoa 18144112</t>
  </si>
  <si>
    <t>Hoàn thiện thiết kế cơ cấu di chuyển phôi trong quá trình tạo hình</t>
  </si>
  <si>
    <t>Thuyết minh thiết kế cơ cấu di chuyển phôi trong quá trình tạo hình</t>
  </si>
  <si>
    <t>Nghiên cứu thông số công nghệ miết trong quá trình tạo hình tấm</t>
  </si>
  <si>
    <t>Trần Văn Trường Sang 18144161                                Đặng Đức Dũng 18144077        Nguyễn Công Thịnh 18144178</t>
  </si>
  <si>
    <t>Lê Minh Tài</t>
  </si>
  <si>
    <t>Làm rõ các ảnh hưởng của thông số công nghệ miết đến chất lượng sản phẩm
Chế tạo các mẫu sản phẩm để nghiên cứu ảnh hưởng của các thông số công nghệ</t>
  </si>
  <si>
    <t>Báo cáo về mối liên hệ giữa các thông số miết đến chất lượng sản phẩm
Các mẫu sản phẩm nghiên cứu</t>
  </si>
  <si>
    <t>Thiết kế, chế tạo máy uốn ống</t>
  </si>
  <si>
    <t>Nguyễn Lâm Sơn - 17144138 - 0909182141	
Lâm Nhật Huy - 17144085 - 0328191696	 Nguyễn Gia Bảo - 17144051 - 0938513482
Nguyễn Quốc Đạt - 17144069 - 0393912100
Phạm Minh Đức - 17144075 - 0358047658</t>
  </si>
  <si>
    <t>(1) Tube Forming Processes: A Comprehensive Guide - Gregory Miller. (2) Nghiên cứu đánh giá chất lượng sản phẩm uốn, kinh nghiệm về vận hành máy uốn. (3) Nghiên cứu tài liệu tiếng Anh, tiếng Việt kết hợp với thực hành trên máy uốn ống. (4) Đánh giá sản phẩm uốn một cách chính xác nhất.</t>
  </si>
  <si>
    <t>Máy uốn ống</t>
  </si>
  <si>
    <t>Thiết kế khuôn phun ép nhựa có tích hợp tấm cách nhiệt bằng kim loại dạng thành mỏng</t>
  </si>
  <si>
    <t>Đỗ Quang Sang 17144135; Lê Tấn Phúc 17144126; Nguyễn Hoàng Anh Tuấn 17144171</t>
  </si>
  <si>
    <t>Trần Minh Thế Uyên</t>
  </si>
  <si>
    <t>Hoàn thành bộ bản vẽ thiết kế khuôn phun ép nhựa có tích hợp tấm cách nhiệt bằng kim loại dạng thành mỏng</t>
  </si>
  <si>
    <t>Bộ bản vẽ thiết kế khuôn phun ép nhựa có tích hợp tấm cách nhiệt bằng kim loại dạng thành mỏng</t>
  </si>
  <si>
    <t>Chế tạo khuôn phun ép nhựa có tích hợp tấm cách nhiệt bằng kim loại dạng thành mỏng</t>
  </si>
  <si>
    <t xml:space="preserve"> Nguyễn Thành Phát 17144121; Võ Đăng Khôi 17144097; Nguyễn Tùng Lâm 17144103</t>
  </si>
  <si>
    <t>Chế tạo hoàn thiện khuôn phun ép nhựa có tích hợp tấm cách nhiệt bằng kim loại dạng thành mỏng</t>
  </si>
  <si>
    <t>Bộ khuôn phun ép nhựa có tích hợp tấm cách nhiệt bằng kim loại dạng thành mỏng</t>
  </si>
  <si>
    <t>Thiết kế máy thử mỏi cho ghế nhựa</t>
  </si>
  <si>
    <t xml:space="preserve">Hoàng Tùng - 17143162 
	Đặng Quốc Thái - 17143142	 Nguyễn Hồng Thái - 17143143         </t>
  </si>
  <si>
    <t>ThS. Trần Mai Văn</t>
  </si>
  <si>
    <t>Hoàn thành bản thiết kế cho máy thử mỏi cho ghế nhựa</t>
  </si>
  <si>
    <t>Bản thiết kế cho máy thử mỏi cho ghế nhựa</t>
  </si>
  <si>
    <t xml:space="preserve">Chế tạo máy thử mỏi cho ghế nhựa </t>
  </si>
  <si>
    <t>Đổ Xuân Thìn - 18144177   Nguyễn Dương Chí Thành - 18144166                       Nguyễn Thị Kim Liên - 18144119                            Ngô Gia Tự - 18144206</t>
  </si>
  <si>
    <t>Chế tạo hoàn thiện máy thử mỏi cho ghế nhựa</t>
  </si>
  <si>
    <t>Máy thử mỏi cho ghế nhựa</t>
  </si>
  <si>
    <t>Thiết kế máy thử mỏi uốn do lực</t>
  </si>
  <si>
    <t>Trương Minh Đức -18144088 ; Hồ Như Sang -18144160; Trương Thị Mỹ Chi - 18142084; Bùi Nguyễn Hoàng Thắng -18144167; Đỗ Đạt Phi 18144156</t>
  </si>
  <si>
    <t>Hoàn thành thiết kế máy thử mỏi uốn do lực</t>
  </si>
  <si>
    <t>Bản thiết kế máy thử mỏi uốn do lực</t>
  </si>
  <si>
    <t>Chế tạo máy thử mỏi uốn do lực</t>
  </si>
  <si>
    <t>Phạm Cao Trí - 18144192; Đặng Ngọc Trường 18144197; Dương Thanh Tiến 18144184; Nguyễn Hữu Thật 18144169</t>
  </si>
  <si>
    <t>Máy thử mỏi uốn do lực</t>
  </si>
  <si>
    <t>Thiết kế máy thử mỏi kéo do lực</t>
  </si>
  <si>
    <t>Lê Nhật Duy-18144076_Nguyễn Công Huy - 18144099 _ Lâm Phúc Nguyên - 18144149</t>
  </si>
  <si>
    <t>ThS. Nguyễn Minh Triết</t>
  </si>
  <si>
    <t>Hoàn thành bản vẽ thiết kế máy thử mỏi kéo do lực</t>
  </si>
  <si>
    <t>Bộ bản vẽ thiết kế máy thử mỏi kéo do lực</t>
  </si>
  <si>
    <t>Chế tạo máy thử mỏi kéo do lực</t>
  </si>
  <si>
    <t>Nguyễn Trường Giang - 18144090 _ Nguyễn Huỳnh Tấn Anh - 1814463_ Lê Minh Hậu - 18144094</t>
  </si>
  <si>
    <t>Chế tạo được máy thử mỏi kéo do lực</t>
  </si>
  <si>
    <t>Máy thử mỏi kéo do lực</t>
  </si>
  <si>
    <t>toi uu hoa thong so han</t>
  </si>
  <si>
    <t>Nguyễn Quang Vinh - 17144176 - email: 17144176@student.hcmute.edu.vn - SĐT: 0378690940. Huỳnh Thị Tuyết Linh - 17144106; Phạm Minh Mẫn - 17144110</t>
  </si>
  <si>
    <t>TS. Nguyễn Vinh Dự</t>
  </si>
  <si>
    <t>Tạo ra bộ dữ liệu đề mô hình hóa ảnh hưởng của thông số hàn đến hình dáng liên kết hàn</t>
  </si>
  <si>
    <t>Bộ dữ liệu về hình dáng đường hàn ứng với các thông số hàn khác nhau</t>
  </si>
  <si>
    <t>Thiết kế khuôn cho sản phẩm giá treo</t>
  </si>
  <si>
    <t>Võ Thị Thúy Quỳnh 17143134	  	Tiết Thị Kim Xuân 17143168	 	Hoàng Nguyệt Hà 17143074</t>
  </si>
  <si>
    <t>Hoàn thiện thiết kế của bộ khuôn phun ép ứng với 1 sản phẩm nhựa</t>
  </si>
  <si>
    <t>Bộ bản vẽ thiết kế của bộ khuôn phun ép ứng với 1 sản phẩm nhựa</t>
  </si>
  <si>
    <t>Thiết kế máy thử độ mòn do ma sát của chi tiết trong khuôn</t>
  </si>
  <si>
    <t xml:space="preserve">Bùi Khôi An – 18144001
Nguyễn Phạm Tuấn Anh-18144002
Nguyễn Thanh Tâm-18144048
Lào Vĩ Thiên Tú – 18146069
Trần Duy Khánh-18146033
</t>
  </si>
  <si>
    <t>Hoàn thiện thiết kế của máy thử độ bền mỏi của chi tiết trong khuôn</t>
  </si>
  <si>
    <t>Bộ bản vẽ thiết kế của máy thử độ bền mỏi của chi tiết trong khuôn</t>
  </si>
  <si>
    <t>Chế tạo máy thử độ mòn do ma sát của chi tiết trong khuôn</t>
  </si>
  <si>
    <t>Lê Quốc Cường-17143059-sdt:0984391520       Nguyễn Phạm Quốc Tuấn-17143158-sdt:0372220904          Trần Công Hoàng-17143087-sdt:0988306156</t>
  </si>
  <si>
    <t>Chế tạo được máy thử độ mòn do ma sát của chi tiết trong khuôn</t>
  </si>
  <si>
    <t>Máy thử độ mòn do ma sát của chi tiết trong khuôn</t>
  </si>
  <si>
    <t>Thiết kế khuôn cho sản phẩm móc treo hồng sấy</t>
  </si>
  <si>
    <t xml:space="preserve"> Trần Thị Ngọc Chi 17143054 		 Trương Thanh Hưng 17143097 	</t>
  </si>
  <si>
    <t>Thử nghiệm độ mòn do ma sát của các chi tiết trong khuôn</t>
  </si>
  <si>
    <t>Trần Quốc Đại- 17143066 sdt:0346870463         Phạm Thanh Hùng - 17143094 sdt: 0389255023Nguyễn Trọng Hiếu - 17143081 sdt:0822509728</t>
  </si>
  <si>
    <t>ThS. Lê Bá Tân</t>
  </si>
  <si>
    <t>Ảnh hưởng của điều kiện làm việc đến độ mòn khuôn</t>
  </si>
  <si>
    <t>Báo cáo về ảnh hưởng của điều kiện làm việc đến độ mòn khuôn</t>
  </si>
  <si>
    <t>Nghiên cứu ảnh hưởng góc độ điện cực đển thông số mối hàn</t>
  </si>
  <si>
    <t>Trần Tâm Tính - 17144163 - 17144163@student.hcmute.edu.vn - SĐT: 0329485662 -  Phan Thanh Sơn - 17144139; Trần Anh Tân - 17144142</t>
  </si>
  <si>
    <t>Thiết kế Máy làm bánh in truyền thống</t>
  </si>
  <si>
    <t xml:space="preserve">Trần Minh Mẫn-17144019-sdt: 0974416707        Phạm Thái Học -17144011- sdt: 0971478100       </t>
  </si>
  <si>
    <t>ThS. Phạm Quân Anh</t>
  </si>
  <si>
    <t xml:space="preserve">mục tiêu và nhiệm vụ là làm ra bánh truyền thống tiện lợi sạch sẽ mà không cần tốn thời gian và tiền bạc để làm bánh, Phương pháp là tự động hoá qui trình làm bánh hạn chế tối đa bàn tay con người để đảm bảo an toàn thực phẩm. </t>
  </si>
  <si>
    <t>Thuyết minh và bản vẽ</t>
  </si>
  <si>
    <t>Chế tạo Máy làm bánh in truyền thống</t>
  </si>
  <si>
    <t xml:space="preserve"> Nguyễn duy long - 17144018 sdt 0866765684        Trần Minh Nhật - 17144025 - sdt 0933273498        Nguyễn huỳnh phong - 17144028 sdt 0868107306</t>
  </si>
  <si>
    <t>Dự kiến máy sẽ hoạt động đúng mục tiêu tối thiểu đề ra.</t>
  </si>
  <si>
    <t>Máy</t>
  </si>
  <si>
    <t>Nghiên cứu, thiết kế và chế tạo mô hình máy uốn kim loại dạng thanh mỏng điều khiển bằng chương trình số</t>
  </si>
  <si>
    <t>Đào Minh Sang 17133054	Đỗ Đình Chiến 17144054	Đinh Quanh Khánh 17144094	Trần Hoàng Lâm 17144104	Đặng Tuấn Anh 17144045</t>
  </si>
  <si>
    <t>Phạm Huy Tuân</t>
  </si>
  <si>
    <t xml:space="preserve">(1) mô phỏng biến dạng của kim loại tấm khi dập, thiết kế và mô hình hóa chi tiết trên phần mềm inventor, </t>
  </si>
  <si>
    <t>Trần Minh Hiếu 17143083 	Phan Thanh Hậu 17143078	Võ Đăng Khoa 17143102</t>
  </si>
  <si>
    <t xml:space="preserve">Nguyễn Đăng Nam </t>
  </si>
  <si>
    <t>Sản phẩm vỏ đồng hồ được in 3D</t>
  </si>
  <si>
    <t>Nguyễn Thị Mỹ Duyên 17143063	Đặng Hữu Đầy 17143069	Bùi Đức Thịnh 17143147</t>
  </si>
  <si>
    <t>Cơ cấu phay với sự hỗ trợ của rung động</t>
  </si>
  <si>
    <t>Thiết kế máy bóc vỏ đậu phộng</t>
  </si>
  <si>
    <t>Nguyễn Xuân Nam-18144142	Triệu Sùng Khánh-18144108	Lê Viết Nam-18144140</t>
  </si>
  <si>
    <t>Dương Đăng Danh</t>
  </si>
  <si>
    <t>Các công việc bao gồm:_ Nghiên cứu nguyên lí làm việc của các máy đang có._ Chọn phương pháp thiết kế_ Tính toán_ Thực hiện các bản vẽ_ Thi công mô hình</t>
  </si>
  <si>
    <t>Thiết kế máy bóc vỏ trứng cút</t>
  </si>
  <si>
    <t>Đoàn Kinh Luân - MSSV: 18144135 - Sđt: 0398404877 	Nguyễn Gia Bảo - MSSV: 18144065	Cao Minh Thông - MSSV: 18144181</t>
  </si>
  <si>
    <t>Nghiên cứu nguyên lí làm việc các máy đang có; Chọn phương án thiết kế; Tính toán; Thực hiện các bản vẽ, thi công mô hình.</t>
  </si>
  <si>
    <t>Chế tạo - Cải tiến máy móc</t>
  </si>
  <si>
    <t>Trần Duy Thành - 17144148 - 070.795.7931	Phạm Anh Kiệt - 17144099 - 039.359.2499	Nguyễn Duy Khanh - 17144098 - 039.715.4114	Cao Minh Trung - 17144169 - 096.457.7233	Nguyễn Thành Danh - 17144059 - 078.700.6054</t>
  </si>
  <si>
    <t>TS Phan Công Bình</t>
  </si>
  <si>
    <t>Mục tiêu của đề tài: nhằm mục đích tăng năng suất sản xuất, tăng chỉ số an toàn lao động, giảm thiểu nguồn nhân lực để đi đến quá trình tự động hóa sản xuất</t>
  </si>
  <si>
    <t>Nghiên cứu tính toán thiết kế, chế tạo hộp số chuyển đổi năng lượng sóng thành năng lượn điện.</t>
  </si>
  <si>
    <t>PHẠM NGỌC TÀI, 17144140, 336837104	VŨ THỊ LỆ UYÊN, 17144175, 797032323	BÙI HẢI SƠN, 17144137, 983721544	ĐẶNG ĐÌNH THIÊN PHÚ, 17144124, 374178871	NGUYỄN XUÂN ANH, 17144047, 981676065</t>
  </si>
  <si>
    <t xml:space="preserve">Trong đó, sóng biển mang nguồn năng lượng tự nhiên vô hạn với mật độ năng lượng cao và ổn định. Việc chuyển đổi năng lượng sóng thành năng lượng điện trở thành một vấn đề chiến lược cho nhiều quốc gia. Đề tài này “nghiên cứu tính toán thiết kế, chế tạo hộp số chuyển đổi năng lượng sóng thành năng lượng điện”. </t>
  </si>
  <si>
    <t>Nghiên cứu thiết kế và chế tạo máy in 3D kim loại</t>
  </si>
  <si>
    <t>Lê Ngọc Lâm, 18144117
	Lê Khánh  Duy, 18144075,
	Nguyễn Phước Hào, 18144091, 
	Nguyễn Tấn Phát, 18144154, 
	Trịnh Ngọc Hải, 18144092</t>
  </si>
  <si>
    <t>ThS. Trần Chí Thiên</t>
  </si>
  <si>
    <t>Tìm hiểu tổng quan về máy in 3D kim loại
Phân tích các phương án và đề xuất phương án thiết kế
Tính toán thiết kế máy
Chế tạo mô hình máy in 3D kim loại</t>
  </si>
  <si>
    <t xml:space="preserve"> -Thuyết minh tính toán
- Hồ sơ thiết kế toàn máy
- Mô hình máy in 3D kim loại</t>
  </si>
  <si>
    <t>Nghiên cứu thiết kế và chế tạo bộ định vị 01 bậc sử dụng cơ cấu mềm</t>
  </si>
  <si>
    <t>Ngô Hoài Thiện-17143145	 
Nguyễn Văn Mến-17143109
Trần Quang Việt 17143165</t>
  </si>
  <si>
    <t xml:space="preserve"> - Tìm hiểu về cơ cấu mềm 
- Đề xuất phương án thiết kế
- Chế tạo mô hình bộ định vị 01 bậc tự đo sử dụng cơ cấu mềm</t>
  </si>
  <si>
    <t xml:space="preserve"> -Thuyết minh tính toán
- Bản vẽ thiết kế bộ định vị 01 bậc
- Mô hình bộ định vị 01 bậc tự đo sử dụng cơ cấu mềm</t>
  </si>
  <si>
    <t>Nghiên cứu thiết kế và chế tạo bộ định vị 03 bậc sử dụng cơ cấu mềm</t>
  </si>
  <si>
    <t>Phạm Hồng Hiếu 17143082	
Đỗ Đức Đăng Hưng 17143082	
Nguyễn Tấn Phát 17143120</t>
  </si>
  <si>
    <t>PGS.TS. Lê Hiếu Giang</t>
  </si>
  <si>
    <t xml:space="preserve"> - Tìm hiểu về cơ cấu mềm 
- Đề xuất phương án thiết kế
- Chế tạo mô hình bộ định vị 03 bậc tự đo sử dụng cơ cấu mềm</t>
  </si>
  <si>
    <t xml:space="preserve"> -Thuyết minh tính toán
- Bản vẽ thiết kế bộ định vị 03 bậc
- Mô hình bộ định vị 03 bậc tự đo sử dụng cơ cấu mềm</t>
  </si>
  <si>
    <t>Nghiên cứu thiết kế và chế tạo bộ định vị 02 bậc sử dụng cơ cấu mềm</t>
  </si>
  <si>
    <t>Phạm Thị Thùy Dương 17143065	
Lê Võ Tấn Lộc 17143107	
Nguyễn Phước Thịnh 17143148</t>
  </si>
  <si>
    <t xml:space="preserve"> - Tìm hiểu về cơ cấu mềm 
- Đề xuất phương án thiết kế
- Chế tạo mô hình bộ định vị 02 bậc tự đo sử dụng cơ cấu mềm</t>
  </si>
  <si>
    <t xml:space="preserve"> -Thuyết minh tính toán
- Bản vẽ thiết kế bộ định vị 02 bậc
- Mô hình bộ định vị 02 bậc tự đo sử dụng cơ cấu mềm</t>
  </si>
  <si>
    <t>Nghiên cứu thiết kế và chế tạo máy phay CNC mini tích hợp in 3D.</t>
  </si>
  <si>
    <t>Nguyễn Quyền Sơn - 17143137	
Nguyễn Sỹ Văn - 17143164	
Nguyễn Minh Sơn - 17143136</t>
  </si>
  <si>
    <t xml:space="preserve"> -Thuyết minh tính toán
- Hồ sơ thiết kế toàn máy
- Mô hình máy phay CNC mini tích hợp in 3D.</t>
  </si>
  <si>
    <t>Trương Thanh Thảng, MSSV: 17144150, SDT: 0332054790	Ngô Quốc Học, MSSV: 17144084, SDT: 0329293037	Nguyễn Anh Phương, MSSV: 17144129, SDT: 0987360911</t>
  </si>
  <si>
    <t>Th.S Nguyễn Văn Sơn</t>
  </si>
  <si>
    <t>Tính toán và thiết kế máy ép nhựa sản phẩm micro Mô phỏng và phân tích kết cấu máy Xuất bản vẽ hoàn chỉnh Kết quả dự kiến: chế tạo được máy phun ép có thể phun ép được khuôn micro</t>
  </si>
  <si>
    <t>Lương Văn Tín, MSSV: 17144161, SDT: 0355479741 Nguyễn Thị Yến Nhi, MSSV: 17144119, SDT: 0392082449 Lâm Chí Thành, MSSV: 17144147, SDT: 0339589905</t>
  </si>
  <si>
    <t>Tính toán và thiết kế khuôn ép phun sản phẩm micro, mô phỏng và phân tích kết cấu của khuôn, xuất bản vẽ hoàn chỉnh theo kết quả dự kiến: Chế tạo khuôn ép phun sản phẩm micro</t>
  </si>
  <si>
    <t>Thiết kế phần mềm để giải các bài toán cơ kỹ thuật</t>
  </si>
  <si>
    <t xml:space="preserve">Lê Minh Huy, 18144098, 0338247992
Bùi Quang Hiếu, 18144095, 0334089405	Hà Minh Nhật, 18144151, 0345173060	Trương Nhật Huy, 18144101, 0385104589	 </t>
  </si>
  <si>
    <t xml:space="preserve">Phạm Tấn Hùng </t>
  </si>
  <si>
    <t>(1) nghiên cứu về phương pháp giải bài tĩnh học trong cơ kỹ thuật,(2) mục tiêu: tìm ra phương thức giải tối ưu và hiệu quả nhất,Nhiệm vụ: giải được các bài toán cơ kỹ thuật bằng phần mềm tự động,(3) hiểu biết nắm rõ các bài toán về cơ kỹ thuật, biết lập trình phần mềm tính toán dựa trên nền matlab,(4) giải được bài toán với tốc độ cao hơn, chính xác hơn</t>
  </si>
  <si>
    <t>Thiết kế Động cơ khí nén</t>
  </si>
  <si>
    <t xml:space="preserve">Trương Đức Đồng , 18144086 , 0913609124	Hà Minh Đức , 18144087 , 034464424	Nguyễn Quang Đạt , 18144082 , 0386174873	Trần Anh Dũng , 18144078 , 0 90 2652162 </t>
  </si>
  <si>
    <t>Văn Hữu Thịnh</t>
  </si>
  <si>
    <t>Động cơ khí nén</t>
  </si>
  <si>
    <t>Chế tạo Động cơ khí nén</t>
  </si>
  <si>
    <t>Châu Đăng Khoa , 18144110 , 0859824263
Thân Quang Linh , 1814408 , 0933060917       Nguyễn Thanh Huy , 18144100 , 0779105748</t>
  </si>
  <si>
    <t>Thiết kế máy mô hình máy in 3d decart</t>
  </si>
  <si>
    <t>Lu Gia Bửu	Nguyễn Hoàng Thiên Ngọc	Lê Hoài Vũ</t>
  </si>
  <si>
    <t>Nguyễn Phi Trung</t>
  </si>
  <si>
    <t>Nghiên cứu nguyên lý hoạt động của máy in 3d và thiết kế mô hình máy in 3d. Hoàn thành sản phẩm máy in 3d. Nghiên cứu hoạt động đề ra ý tưởng dtoost nhất để hoàn thành sản phẩm</t>
  </si>
  <si>
    <t>Võ Tuấn Nam    17143112         Đậu Văn Hà      17143073         Phan Minh Sang 17143135</t>
  </si>
  <si>
    <t>Huỳnh Đặng - 17143068 	Đoàn Minh Triết - 17143154 	Trần Văn Lộc - 17143108</t>
  </si>
  <si>
    <t>Nguyễn Văn Minh</t>
  </si>
  <si>
    <t xml:space="preserve">Phan Thị Ngọc Thảo - 17143141	 Trần Thanh Điền - 17143070 	Phan Thanh Khải - 17143100 </t>
  </si>
  <si>
    <t>Thiết kế, chế tạo đồ gá ống cho quy trình hàn theo quỹ đạo.</t>
  </si>
  <si>
    <t>Đinh Ngọc Huy-18143014         Lê Minh Thi-18143043               Chu Thẩm Trường Giang-18144015</t>
  </si>
  <si>
    <t>Tìm hiểu về phương pháp hàn theo quỹ đạo.
Nghiên cứu đồ gá trong quy trình hàn.
Thiết kế, chế tạo đồ gá ống cho quy trình hàn theo quỹ đạo.</t>
  </si>
  <si>
    <t>Mô hình đồ gá ống cho quy trình hàn theo quỹ đạo.</t>
  </si>
  <si>
    <t>Thiết kế, chế tạo bộ gia nhiệt cho dây hàn trong quy trình hàn ống có bù dây</t>
  </si>
  <si>
    <t>Phạm Đức Anh Đức-18143008   Phan Nhật Hiếu-18144018    Nguyễn Anh Tú-18144059</t>
  </si>
  <si>
    <t>Tìm hiểu về phương pháp hàn theo quỹ đạo.
Đưa ra giải pháp nâng cao hiệu quả quy trình hàn orbitan.
GIảm sự thất thoát nguyên liệu.</t>
  </si>
  <si>
    <t>Mô hình bộ gia nhiệt cho dây hàn trong qui trình hàn ống có bù dây.</t>
  </si>
  <si>
    <t xml:space="preserve">Nguyễn Công Văn 17143163  Trịnh Quang Vũ 17143167      
Đinh Hữu Cường 17143058                      </t>
  </si>
  <si>
    <t xml:space="preserve">Thiết kế, chế tạo bộ điều khiển tích hợp cấp dây và gia nhiệt trong thiết bị hàn obital </t>
  </si>
  <si>
    <t>Đoàn Kha Dũy-18143004         Nguyễn Văn Phong-18143036    Vũ Tiến Thành-18143042</t>
  </si>
  <si>
    <t>PGS-TS Phạm Sơn Minh</t>
  </si>
  <si>
    <t>Thiết kế, chế tạo bộ điều khiển tích hợp cấp dây và gia nhiệt trong thiết bị hàn orbital.
Tiết kiệm năng lượng tập trung ở vũng hàn.
Bù nhiệt cho dây khi ra tới vũng hàn khoảng 400 ºC.</t>
  </si>
  <si>
    <t xml:space="preserve">Bộ điều khiển tích hợp cấp dây và gia nhiệt trong thiết bị hàn obital </t>
  </si>
  <si>
    <t xml:space="preserve">Thiết kế, chế tạo cụm cấp dây tự động cho quy trình hàn theo quỹ đạo. </t>
  </si>
  <si>
    <t>Ngô Bình Minh-18143027    Nguyễn Thái Bình-18143002   Trần Mạnh Tuấn-18143052</t>
  </si>
  <si>
    <t xml:space="preserve">Tìm hiểu về phương pháp hàn theo quỹ đạo
Nghiên cứu nguyên lý hoạt động của cụm cấp dây.
Thiết kế, chế tạo cụm cấp dây tự động cho quy trình hàn theo quỹ đạo.     </t>
  </si>
  <si>
    <t>Mô hình cụm cấp dây tự động cho quy trình hàn theo quỹ đạo</t>
  </si>
  <si>
    <t>Thiết kế chế tạo khuôn composite chân không cho sản phẩm nội thất 3D composite sợi sinh hoc của nhà trọ thông minh (Modul 2; Dự án nhà trọ thông minh) Developing of Vacuum mold of 3D furniture in smart-dormitory by composite-natural Fibre (Modul 2; Smartdom Project)</t>
  </si>
  <si>
    <t xml:space="preserve">Trần Khánh Long-18144130
Hoàng Duy Long-18144122
Huỳnh Lê Anh Khôi-18144114
Nguyễn Hữu Lộc-18144131
Nguyễn Tín Phát-18144155
</t>
  </si>
  <si>
    <t>Trần Ngọc Đảm</t>
  </si>
  <si>
    <t xml:space="preserve">1. Thiết kế chế tạo quy trình đúc tự động
2. Thiết kế chế tạo chi tiết 3D (thiết kế và in 3D, CNC)
3. Thiết kế chế tạo khuôn composite chân không dựa vào mẫu đã tạo
4. Tạo ra sản phẩm bằng composite-sợi sinh học tự nhiên
Lắp ráp trên khung sườn
</t>
  </si>
  <si>
    <t>1. Bộ khuôn composite 
2. Quy trình đúc tự động
3. Nội thất,vỏ tường và nội thất cơ bản bằng composite-sợi sinh hoc tự nhiên
Khuôn composite</t>
  </si>
  <si>
    <t>Thiết kế chế tạo khuôn composite chân không cho thuyền kayak composite sợi các bon</t>
  </si>
  <si>
    <t>Tống Viết Hùng-18144103 
Võ Đình Bảo-18144068
Lê Thiện Long-18144124
Hoàng Bảo Lâm-18144116
Bùi Quốc Long-18144121</t>
  </si>
  <si>
    <t xml:space="preserve">1. Thiết kế chế tạo quy trình đúc tự động
2. Thiết kế chế tạo chi tiết 3D (thiết kế và in 3D, CNC)
3. Thiết kế chế tạo khuôn composite chân không dựa vào mẫu đã tạo
4. Tạo ra sản phẩm bằng composite-sợi cacbon
Lắp ráp và thử nghiệm
</t>
  </si>
  <si>
    <t>1. Bộ khuôn composite 
2. Quy trình đúc tự động
3. Thuyền kayak bằng composite-cacbon
Khuôn composite</t>
  </si>
  <si>
    <t>Thiết kế, chế tạo máy tạo gia tốc chuẩn để hiệu chỉnh cảm biến gia tốc</t>
  </si>
  <si>
    <t>Nguyễn Tiến Đạt 18144083 Chung Minh Hậu 18144093 Trương Nguyễn Phước Đạt 18144084                              Trần Hoàng Long 18144129</t>
  </si>
  <si>
    <t>ThS. Nguyễn Văn Đoàn</t>
  </si>
  <si>
    <t>Mục tiêu của đề tài là tạo ra máy đo và hiệu chỉnh cảm biến gia tốc từ động cơ servo có số vòng quay chính xác bằng cách chọn 1 nguyên lý tạo ra gia tốc dài biến thiên theo dạng sóng sin</t>
  </si>
  <si>
    <t>Kết quả đề tài là mô hình tạo ra gia tốc từ tốc độ quay của động cơ theo công thức tính toán.</t>
  </si>
  <si>
    <t>Thiết kế chế tạo máy làm ống hút tre</t>
  </si>
  <si>
    <t>Trần Lương Duy - 17143062    Lương Kiện Năng- 17143113   Từ Đức Chiến - 17143055</t>
  </si>
  <si>
    <t>Phan Thanh Vũ</t>
  </si>
  <si>
    <t>Nghiên cứu nguyên lý làm việc, chọn phương án thiết kế, thực hiện các bản vẽ, thi công mô hình.</t>
  </si>
  <si>
    <t>Máy hoàn chỉnh tạo ra được sản phẩm</t>
  </si>
  <si>
    <t>Thiết kế, chế tạo máy xếp và dán đáy hộp</t>
  </si>
  <si>
    <t>Tạ Quốc Tuấn - 17143160
Dương Quang Nhẫn - 17143115
Tạ Hoàng Huy - 17143090</t>
  </si>
  <si>
    <t>Áp dụng quy trình design thinking vào nghiên cứu, chế tạo thiết bị hàn cổ pô xe máy.</t>
  </si>
  <si>
    <t>Đặng Tuấn Anh-17144001
Nguyễn Đức Hậu -17144010
Trần Công Khánh -17144015
Nguyễn Hồng Phúc -17144029
Vũ Đức Trọng - 17144033</t>
  </si>
  <si>
    <t>Phạm Bạch Dương</t>
  </si>
  <si>
    <t>Thiết bị hàn cổ pô xe máy</t>
  </si>
  <si>
    <t>Nghiên cứu tối ưu hóa quy trình hàn khung xe máy</t>
  </si>
  <si>
    <t xml:space="preserve">Phạm Đình Tú 17144173
Hồ Thăng Long 17144108 </t>
  </si>
  <si>
    <t>Ứng dụng phân tích CAE và thuật toán tối ưu hóa bằng giải thuật di truyền để tối ưu quy trình hàn khung xe máy</t>
  </si>
  <si>
    <t>Giải thuật tối ưu hóa và mô hình thử nghiệm 1 cụm hàn để đánh giá kết quả phân tích</t>
  </si>
  <si>
    <t>Áp dụng design thinking để nâng cao hiệu quả của chương trình đào tạo ngành kế toán đến cơ hội việc làm của sinh viên sau khi ra trường</t>
  </si>
  <si>
    <t>Huỳnh Hoàng Hà_x000D_
Phạm Bạch Dương</t>
  </si>
  <si>
    <t>Nghiên cứu ứng dụng AI trong thiết kế chi tiết cơ khí</t>
  </si>
  <si>
    <t>TS. Vũ Quang Huy</t>
  </si>
  <si>
    <t>Huỳnh Đỗ Song Toàn; Trần Minh Thế Uyên;Nguyễn Văn Sơn; Lê Qui Chí; Hà Nguyễn Như Nguyệt</t>
  </si>
  <si>
    <t>01 bài báo đăng trên tạp chí SCOPUS</t>
  </si>
  <si>
    <t>KHOA ĐÀO TẠO CHẤT LƯỢNG CAO: 01 đề tài</t>
  </si>
  <si>
    <t>Khoa Cơ khí Chế tạo máy: 15 đề tài</t>
  </si>
  <si>
    <t>KHOA ĐIỆN TỬ: 03 đề tài</t>
  </si>
  <si>
    <t>KHOA KHOA HỌC ỨNG DỤNG: 08 Đề tài</t>
  </si>
  <si>
    <t>Trương Vĩnh An</t>
  </si>
  <si>
    <t>Ứng dụng giải tích phân thứ cho hệ động lực không chắc chắn</t>
  </si>
  <si>
    <t xml:space="preserve">Biến tính mủ trôm và bổ sung vào màng tinh bột trong thực phẩm
</t>
  </si>
  <si>
    <t>Xây dựng bộ video hướng dẫn may các sản phẩm cho môn học thực hành thiết kế trang phục nữ nâng cao</t>
  </si>
  <si>
    <t xml:space="preserve">Nghiên cứu tạo sản phẩm bột màu từ quả mồng tơi (basella alba l.) </t>
  </si>
  <si>
    <t>Đánh giá xác định thành phần các ion hòa tan trong nước của bụi PM10</t>
  </si>
  <si>
    <t xml:space="preserve">Sử dụng màng FO để cô đặc nồng độ photphat trong nước thải sinh hoạt
</t>
  </si>
  <si>
    <t xml:space="preserve">Tổng hợp vật liệu hấp phụ từ tính cho việc loại bỏ các chất màu và kim loại nặng trong nước
</t>
  </si>
  <si>
    <t xml:space="preserve">Khảo sát quá trình trích ly màu từ cỏ mực (eclipta prostrata l., asteraceae) 
</t>
  </si>
  <si>
    <t xml:space="preserve">Nghiên cứu ứng dụng chất màu từ củ dền điều chế thuốc nhuộm tóc tự nhiên
</t>
  </si>
  <si>
    <t xml:space="preserve">Tìm hiểu công nghệ iBeacon và xây dựng ứng dụng hỗ trợ quảng cáo cho quán café
</t>
  </si>
  <si>
    <t xml:space="preserve">So sánh các thuật toán định danh bằng hình ảnh, phát triển ứng dụng điểm danh sử dụng cơ sở dữ liệu ảnh thẻ sinh viên
</t>
  </si>
  <si>
    <t xml:space="preserve">Thiết kế, chế tạo đồ gá hàn MIG/MAG tự động
</t>
  </si>
  <si>
    <t xml:space="preserve">Thiết kế, chế tạo mô hình thiết bị hàn hồ quang có dao động hỗ trợ
</t>
  </si>
  <si>
    <t>Máy ép cốt dừa</t>
  </si>
  <si>
    <t xml:space="preserve">Hệ thống hỗ trợ đậu xe và quay xe trong ngõ hẹp.
</t>
  </si>
  <si>
    <t xml:space="preserve">Thiết kế thiết bị hỗ trợ chống bỏ quên trẻ em trên xe ô tô 
 </t>
  </si>
  <si>
    <t xml:space="preserve">Tính toán và xây dựng mô hình máy phát tuyến tính ứng dụng trên động cơ đốt trong không trục khuỷu
</t>
  </si>
  <si>
    <t xml:space="preserve">Đánh giá tác động của giáo dục khởi nghiệp đến tinh thần khởi nghiệp của sinh viên Trường Đại học Sư Phạm Kỹ Thuật Tp. Hồ Chí Minh
</t>
  </si>
  <si>
    <t xml:space="preserve">Thiết kế máy ép phun sản phẩm micro
</t>
  </si>
  <si>
    <t xml:space="preserve">Thiết kế sản phẩm ép phun micro
</t>
  </si>
  <si>
    <t>Thiết kế, chế tạo mô hình thiết bị hàn hồ quang có dao động hỗ trợ</t>
  </si>
  <si>
    <t>Phẩm màu tự nhiên từ quả mồng tơi (³1g): Phẩm màu bền màu, khả năng hoà tan tốt, không độc, bảo quản được lâu</t>
  </si>
  <si>
    <t>Phẩm màu tự nhiên từ cỏ mực (³1g): Phẩm màu bền màu, khả năng hoà tan tốt, không độc, bảo quản được lâu</t>
  </si>
  <si>
    <r>
      <rPr>
        <b/>
        <sz val="12"/>
        <color indexed="8"/>
        <rFont val="Times New Roman"/>
        <family val="1"/>
      </rPr>
      <t>* Mục tiêu:</t>
    </r>
    <r>
      <rPr>
        <sz val="12"/>
        <color indexed="8"/>
        <rFont val="Times New Roman"/>
        <family val="1"/>
      </rPr>
      <t xml:space="preserve">
Tìm ra sự ảnh hưởng của công việc bán thời gian đến thành tích học tập
So sáng tỷ lệ tham gia vào công việc bán thời gian giữa namn và nữ.
Ước lượng độ tuổi trung bình khi tham gia vào công việc bán thời gian của sinh viên.
Phân tích sự liên quan giữa công việc hiện tại và ngành học mà sinh viên đang theo học.
</t>
    </r>
    <r>
      <rPr>
        <b/>
        <sz val="12"/>
        <color indexed="8"/>
        <rFont val="Times New Roman"/>
        <family val="1"/>
      </rPr>
      <t xml:space="preserve">* Nội dung:
</t>
    </r>
    <r>
      <rPr>
        <sz val="12"/>
        <color indexed="8"/>
        <rFont val="Times New Roman"/>
        <family val="1"/>
      </rPr>
      <t xml:space="preserve">Chương 1: Giới thiệu đề tài
Chương 2: Cơ sở lý thuyết và mô hình nghiên cứu
Chương 3: Phương pháp nghiên cứu và kết quả nghiên cứu định tính
Chương 4: Kết quả nghiên cứu định lượng
Chương 5: Kết luận và khuyến nghị.
</t>
    </r>
  </si>
  <si>
    <r>
      <t xml:space="preserve">Ảnh hưởng của dịch ép chanh dây </t>
    </r>
    <r>
      <rPr>
        <i/>
        <sz val="12"/>
        <color indexed="8"/>
        <rFont val="Times New Roman"/>
        <family val="1"/>
      </rPr>
      <t xml:space="preserve">(Passiflora incarnata) </t>
    </r>
    <r>
      <rPr>
        <sz val="12"/>
        <color indexed="8"/>
        <rFont val="Times New Roman"/>
        <family val="1"/>
      </rPr>
      <t>đến đặc điểm kết cấu của sản phẩm phô mai tươi</t>
    </r>
  </si>
  <si>
    <r>
      <t xml:space="preserve">Ảnh hưởng của dịch ép chanh </t>
    </r>
    <r>
      <rPr>
        <i/>
        <sz val="12"/>
        <color indexed="8"/>
        <rFont val="Times New Roman"/>
        <family val="1"/>
      </rPr>
      <t>(Citrus × latifolia)</t>
    </r>
    <r>
      <rPr>
        <sz val="12"/>
        <color indexed="8"/>
        <rFont val="Times New Roman"/>
        <family val="1"/>
      </rPr>
      <t xml:space="preserve"> đến đặc điểm kết cấu của sản phẩm phô mai tươi</t>
    </r>
  </si>
  <si>
    <r>
      <t xml:space="preserve">Xây dựng quy trình sản xuất phô mai tươi bổ sung dịch ép quả chanh. Đánh giá sự ảnh hưởng của việc đông tụ casein bằng nước ép chanh </t>
    </r>
    <r>
      <rPr>
        <i/>
        <sz val="12"/>
        <color indexed="8"/>
        <rFont val="Times New Roman"/>
        <family val="1"/>
      </rPr>
      <t xml:space="preserve"> (Citrus × latifolia)</t>
    </r>
    <r>
      <rPr>
        <sz val="12"/>
        <color indexed="8"/>
        <rFont val="Times New Roman"/>
        <family val="1"/>
      </rPr>
      <t xml:space="preserve"> đến đặc điểm kết cấu và các đặc điểm lí hóa của sản phẩm phô mai tươi.</t>
    </r>
  </si>
  <si>
    <r>
      <t xml:space="preserve">Xác định được quy trình xử lý nước ép chanh </t>
    </r>
    <r>
      <rPr>
        <i/>
        <sz val="12"/>
        <color indexed="8"/>
        <rFont val="Times New Roman"/>
        <family val="1"/>
      </rPr>
      <t xml:space="preserve"> (Citrus × latifolia)</t>
    </r>
    <r>
      <rPr>
        <sz val="12"/>
        <color indexed="8"/>
        <rFont val="Times New Roman"/>
        <family val="1"/>
      </rPr>
      <t xml:space="preserve"> để bổ sung vào dung dịch sữa; Xác định được tỷ lệ dịch ép chanh cần bổ sung, nhiệt độ và quy trình trong các giai đoạn của quá trình chế biến; Đánh giá được các đặc điểm lí hóa và đặc điểm kết cấu của sản phẩm nghiên cứu so với sản phẩm đối chứng.</t>
    </r>
  </si>
  <si>
    <r>
      <t>P</t>
    </r>
    <r>
      <rPr>
        <sz val="12"/>
        <color indexed="8"/>
        <rFont val="Times New Roman"/>
        <family val="1"/>
      </rPr>
      <t>GS. TS Lê Mỹ Hà</t>
    </r>
  </si>
  <si>
    <t>Phát triển hệ thống nhận diện biển báo cho xe tự hành</t>
  </si>
  <si>
    <r>
      <rPr>
        <b/>
        <sz val="12"/>
        <color indexed="8"/>
        <rFont val="Times New Roman"/>
        <family val="1"/>
      </rPr>
      <t>Chu Thị Nga  - 17141015</t>
    </r>
    <r>
      <rPr>
        <sz val="12"/>
        <color indexed="8"/>
        <rFont val="Times New Roman"/>
        <family val="1"/>
      </rPr>
      <t xml:space="preserve">
Vũ Nam Hải -17141006
Nguyễn Lê Như Phương -17141022</t>
    </r>
  </si>
  <si>
    <r>
      <rPr>
        <b/>
        <sz val="12"/>
        <color indexed="8"/>
        <rFont val="Times New Roman"/>
        <family val="1"/>
      </rPr>
      <t>Võ Hà Khoa Nguyên  -17141018</t>
    </r>
    <r>
      <rPr>
        <sz val="12"/>
        <color indexed="8"/>
        <rFont val="Times New Roman"/>
        <family val="1"/>
      </rPr>
      <t xml:space="preserve">
Hồ Ngọc Nhật Thảo-17141027
Phạm Quang Trường- 17141033
</t>
    </r>
  </si>
  <si>
    <r>
      <rPr>
        <b/>
        <sz val="12"/>
        <color indexed="8"/>
        <rFont val="Times New Roman"/>
        <family val="1"/>
      </rPr>
      <t>Nguyễn Việt Thắng   - 17142166</t>
    </r>
    <r>
      <rPr>
        <sz val="12"/>
        <color indexed="8"/>
        <rFont val="Times New Roman"/>
        <family val="1"/>
      </rPr>
      <t xml:space="preserve">
</t>
    </r>
  </si>
  <si>
    <r>
      <rPr>
        <b/>
        <sz val="12"/>
        <color indexed="8"/>
        <rFont val="Times New Roman"/>
        <family val="1"/>
      </rPr>
      <t>Uông Trần Trung Độ
-18119066</t>
    </r>
    <r>
      <rPr>
        <sz val="12"/>
        <color indexed="8"/>
        <rFont val="Times New Roman"/>
        <family val="1"/>
      </rPr>
      <t xml:space="preserve">
Nguyễn Anh Tuần
-18119129
Vương Nhật Nam
-18119098
</t>
    </r>
  </si>
  <si>
    <r>
      <rPr>
        <b/>
        <sz val="12"/>
        <color indexed="8"/>
        <rFont val="Times New Roman"/>
        <family val="1"/>
      </rPr>
      <t xml:space="preserve"> Trần Thiện An- 18161042</t>
    </r>
    <r>
      <rPr>
        <sz val="12"/>
        <color indexed="8"/>
        <rFont val="Times New Roman"/>
        <family val="1"/>
      </rPr>
      <t xml:space="preserve">
Phạm Gia Nghĩa- 18151208
Phạm Hoàng Nam - 18119031
</t>
    </r>
  </si>
  <si>
    <r>
      <rPr>
        <b/>
        <sz val="12"/>
        <color indexed="8"/>
        <rFont val="Times New Roman"/>
        <family val="1"/>
      </rPr>
      <t>Nguyễn Trường Giang-17141004</t>
    </r>
    <r>
      <rPr>
        <sz val="12"/>
        <color indexed="8"/>
        <rFont val="Times New Roman"/>
        <family val="1"/>
      </rPr>
      <t xml:space="preserve">
Lê Quang Tùng-17141035
Đào Duy Tùng-17141034
</t>
    </r>
  </si>
  <si>
    <r>
      <rPr>
        <b/>
        <sz val="12"/>
        <color indexed="8"/>
        <rFont val="Times New Roman"/>
        <family val="1"/>
      </rPr>
      <t>Nguyễn Tăng Gia Bảo-17141050</t>
    </r>
    <r>
      <rPr>
        <sz val="12"/>
        <color indexed="8"/>
        <rFont val="Times New Roman"/>
        <family val="1"/>
      </rPr>
      <t xml:space="preserve">
Võ NguyênChương- 17141058
Nguyễn Hoài Phương Bảo-17141048
Nguyễn Huỳnh Minh Kha-17141090
</t>
    </r>
  </si>
  <si>
    <r>
      <rPr>
        <b/>
        <sz val="12"/>
        <color indexed="8"/>
        <rFont val="Times New Roman"/>
        <family val="1"/>
      </rPr>
      <t>Mai Xuân Phát-17141121</t>
    </r>
    <r>
      <rPr>
        <sz val="12"/>
        <color indexed="8"/>
        <rFont val="Times New Roman"/>
        <family val="1"/>
      </rPr>
      <t xml:space="preserve">
Lê Thành Công-17141059
Hồ Thịnh Lợi-18161104
Lê Huy Vũ-17141162
</t>
    </r>
  </si>
  <si>
    <r>
      <rPr>
        <b/>
        <sz val="12"/>
        <color indexed="8"/>
        <rFont val="Times New Roman"/>
        <family val="1"/>
      </rPr>
      <t>Nguyễn NgọcHoàng -17119023</t>
    </r>
    <r>
      <rPr>
        <sz val="12"/>
        <color indexed="8"/>
        <rFont val="Times New Roman"/>
        <family val="1"/>
      </rPr>
      <t xml:space="preserve">
Nguyễn Trọng Bằng-17119005
Nguyễn ĐìnhHoan-17119022
</t>
    </r>
  </si>
  <si>
    <r>
      <rPr>
        <b/>
        <sz val="12"/>
        <color indexed="8"/>
        <rFont val="Times New Roman"/>
        <family val="1"/>
      </rPr>
      <t>Nguyễn Trọng Nghĩa-17119036</t>
    </r>
    <r>
      <rPr>
        <sz val="12"/>
        <color indexed="8"/>
        <rFont val="Times New Roman"/>
        <family val="1"/>
      </rPr>
      <t xml:space="preserve">
Trần Thị Hoài Thương-17119046
</t>
    </r>
  </si>
  <si>
    <r>
      <rPr>
        <b/>
        <sz val="12"/>
        <color indexed="8"/>
        <rFont val="Times New Roman"/>
        <family val="1"/>
      </rPr>
      <t>Võ Văn Anh Đức-17119018</t>
    </r>
    <r>
      <rPr>
        <sz val="12"/>
        <color indexed="8"/>
        <rFont val="Times New Roman"/>
        <family val="1"/>
      </rPr>
      <t xml:space="preserve">
Nguyễn Đặng Thu Thảo-17119043
Đỗ Công Tiến-17119047
</t>
    </r>
  </si>
  <si>
    <r>
      <rPr>
        <b/>
        <sz val="12"/>
        <color indexed="8"/>
        <rFont val="Times New Roman"/>
        <family val="1"/>
      </rPr>
      <t>Nguyễn Chính Nghiệp-17119035</t>
    </r>
    <r>
      <rPr>
        <sz val="12"/>
        <color indexed="8"/>
        <rFont val="Times New Roman"/>
        <family val="1"/>
      </rPr>
      <t xml:space="preserve">
Đoàn Tạ Minh Triết-17119050
</t>
    </r>
  </si>
  <si>
    <r>
      <rPr>
        <b/>
        <sz val="12"/>
        <color indexed="8"/>
        <rFont val="Times New Roman"/>
        <family val="1"/>
      </rPr>
      <t>Trần Đức Anh-17119003</t>
    </r>
    <r>
      <rPr>
        <sz val="12"/>
        <color indexed="8"/>
        <rFont val="Times New Roman"/>
        <family val="1"/>
      </rPr>
      <t xml:space="preserve">
Nguyễn Phạm Thanh Hưng-17119030
Đỗ Minh Toàn-17119049
</t>
    </r>
  </si>
  <si>
    <r>
      <rPr>
        <b/>
        <sz val="12"/>
        <color indexed="8"/>
        <rFont val="Times New Roman"/>
        <family val="1"/>
      </rPr>
      <t>Nguyễn Văn Thanh Nhã-18119102</t>
    </r>
    <r>
      <rPr>
        <sz val="12"/>
        <color indexed="8"/>
        <rFont val="Times New Roman"/>
        <family val="1"/>
      </rPr>
      <t xml:space="preserve">
Trần Trung Thắng-18119121
Đỗ Đình Nam-18119096
</t>
    </r>
  </si>
  <si>
    <r>
      <rPr>
        <b/>
        <sz val="12"/>
        <color indexed="8"/>
        <rFont val="Times New Roman"/>
        <family val="1"/>
      </rPr>
      <t>Lê Hoài Nam-18119097</t>
    </r>
    <r>
      <rPr>
        <sz val="12"/>
        <color indexed="8"/>
        <rFont val="Times New Roman"/>
        <family val="1"/>
      </rPr>
      <t xml:space="preserve">
Nguyễn Huy Hoàng-18119076
Bùi Minh Quang-18119110
Nguyễn Văn Thắng-18119120
</t>
    </r>
  </si>
  <si>
    <r>
      <rPr>
        <b/>
        <sz val="12"/>
        <color indexed="8"/>
        <rFont val="Times New Roman"/>
        <family val="1"/>
      </rPr>
      <t>Phạm Nguyễn Minh Nhân-17124061</t>
    </r>
    <r>
      <rPr>
        <sz val="12"/>
        <color indexed="8"/>
        <rFont val="Times New Roman"/>
        <family val="1"/>
      </rPr>
      <t xml:space="preserve">
</t>
    </r>
  </si>
  <si>
    <t>1 báo cáo phân tích</t>
  </si>
  <si>
    <t>Dạy học trải nghiệm các môn học tự chọn thuộc khối kiến thức giáo dục đại cương tại trường Đại học Sư phạm Kỹ thuật tp Hồ Chí Minh</t>
  </si>
  <si>
    <t>Đặng Thị Diệu Hiền
Vũ Thị Thanh Thảo</t>
  </si>
  <si>
    <t>Dương Thị Kim Oanh</t>
  </si>
  <si>
    <t>Ảnh hưởng của cấu trúc vốn đến khả năng sinh lời của các ngân hàng thương mại đang niêm yết tại Việt Nam</t>
  </si>
  <si>
    <t>Võ Thị Xuân Hạnh
Nguyễn Thị Hoàng Anh</t>
  </si>
  <si>
    <t>- Hệ thống hóa những vấn đề lý luận cơ bản, lý thuyết và thực nghiệm về cấu trúc vốn và khả năng sinh lợi.
- Xác định được tác động của cấu trúc vốn đến khả năng sinh lợi.
- Đề xuất các khuyến nghị nhằm nâng cao khả năng sinh lợi của các ngân hàng.</t>
  </si>
  <si>
    <t>KHOA KINH TẾ: 05 đề tài</t>
  </si>
  <si>
    <t>Nghiên cứu khả năng kháng oxy hóa và ức chế tyrosinase trên tế bào của nấm linh chi đỏ (Ganoderma lucidum)</t>
  </si>
  <si>
    <t>Đánh giá sự hài lòng của sinh viên về công tác giáo dục thể chất tại Trường đại học Sư phạm kỹ thuật TP.HCM</t>
  </si>
  <si>
    <t>Đinh Thị Thanh Hằng</t>
  </si>
  <si>
    <t>Hứa Trần Phương Thảo
Trần Thị Phương Ly</t>
  </si>
  <si>
    <t>01 bài báo đăng tạp chí khoa học trong hội đồng chức danh tính điểm 0-0,5</t>
  </si>
  <si>
    <t xml:space="preserve">01 bài báo đăng trên tạp chí trong danh mục của HĐ chức danh GS, PGS có điểm từ 0,75-1,25   </t>
  </si>
  <si>
    <t>01 bài báo đăng trên tạp chí trong danh mục của HĐ chức danh GS, PGS có điểm từ 0.75-1.25.</t>
  </si>
  <si>
    <t>PGS.TS Lê Hiếu Giang</t>
  </si>
  <si>
    <t xml:space="preserve">01 bài báo quốc tế uy tín (thuộc nhóm Q1 trong danh mục SCIE)            </t>
  </si>
  <si>
    <t>Bài báo Khoa học trên tạp chí Quốc tế (Q2-SCIE)</t>
  </si>
  <si>
    <t>Đàng Quang Vắng
Nguyễn Khắc Hiếu</t>
  </si>
  <si>
    <t>Trần Thụy Ái Phương
Nguyễn Thị Hoàng Anh</t>
  </si>
  <si>
    <t>Bài báo khoa học đăng trên tạp chí nước ngoài (01 bài): Xếp hạng Q2-SCIE</t>
  </si>
  <si>
    <t xml:space="preserve">ThS. Nguyễn Minh Khánh
ThS. Hoàng Anh
</t>
  </si>
  <si>
    <t xml:space="preserve">Nguyễn Như Khương
Võ Viết Cường
</t>
  </si>
  <si>
    <t>Phân tích kết cấu vỏ bằng phần tử vỏ phẳng CS-MITC3+ 18 bậc tự do</t>
  </si>
  <si>
    <t>PGS. TS. Châu Đình Thành</t>
  </si>
  <si>
    <t>Lê Phương Bình
Trần Chí Nghĩa</t>
  </si>
  <si>
    <t>Phát triển công thức PTHH vỏ phẳng tam giác 3 nút CS-MITC3 +18 bậc tư do có góc xoay theo phương pháp tuyến với mặt phần tử và trường biến dạng được làm trơn trên miền phần tử.</t>
  </si>
  <si>
    <t>Ổn định không đối xứng trục của tấm vành khăn chứa nguồn nhiệt phân bố bên trong.</t>
  </si>
  <si>
    <t xml:space="preserve">Phạm Tấn Hùng          </t>
  </si>
  <si>
    <t>Lê Thanh Phong
Trang Tấn Triển</t>
  </si>
  <si>
    <t>TS. Nguyễn Văn Chúng</t>
  </si>
  <si>
    <t>Dự đoán cường độ của dầm bê tông cốt thép bị ăn mòn sử dụng mô hình trí tuệ nhân tạo kết hợp</t>
  </si>
  <si>
    <t>Bùi Xuân Bách
Nguyễn Văn Hậu</t>
  </si>
  <si>
    <t>Bài báo đang trên tạp chí quốc tế thuộc danh mục Q1, SCIE</t>
  </si>
  <si>
    <t>So sánh hiệu năng của các phương pháp tối ưu toàn cục GA, RPSO, SA, DIRECT</t>
  </si>
  <si>
    <t>Nguyễn Thị Bích Liễu
Lâm Phát Thuận</t>
  </si>
  <si>
    <t>Đề xuất phương pháp thí nghiệm và tính toán độ mềm từ biến (creep compliance) của vật liệu bê tông nhựa ở dải nhiệt độ trung bình và cao</t>
  </si>
  <si>
    <t>TS. Nguyễn Huỳnh Tấn Tài</t>
  </si>
  <si>
    <t xml:space="preserve">TS. Đỗ Tiến Thọ
TS. Nguyễn Duy Liêm
TS. Trần Vũ Tự
</t>
  </si>
  <si>
    <t>TS. Nguyễn Thị Bích Liễu</t>
  </si>
  <si>
    <t>TS. Phạm Đức Thiện
ThS. Lâm Phát Thuận</t>
  </si>
  <si>
    <t>Nghiên cứu ứng xử của bê tông tính năng cao dưới tải trọng nén</t>
  </si>
  <si>
    <t>TS. Nguyễn Duy Liêm</t>
  </si>
  <si>
    <t>TS. Đỗ Xuân Sơn
Th.S Vương Thị Ngọc Hân</t>
  </si>
  <si>
    <t>Nghiên cứu ảnh hưởng của phụ gia dạng sợi đến khả năng kháng mỏi và kháng hằn lún của hỗn hợp bê tông nhựa làm kết cấu áo đường</t>
  </si>
  <si>
    <t>TS.Đỗ Tiến Thọ</t>
  </si>
  <si>
    <t xml:space="preserve">TS. Nguyễn Huỳnh Tấn Tài
TS. Nguyễn Duy Liêm
</t>
  </si>
  <si>
    <t xml:space="preserve">1 bài báo khoa học trong nước thuộc danh mục tính điểm của Hội đồng chức danh nhà nước (0.75-1.25 điểm)             </t>
  </si>
  <si>
    <t>Ứng xử của kết cấu liên hợp dầm thép sàn bê tông cốt thép sử dụng liên kết kháng cắt Crestbond</t>
  </si>
  <si>
    <t>TS. Đào Duy Kiên</t>
  </si>
  <si>
    <t>TS. Nguyễn Thế Trường Phong
TS. Trần Thanh Tài</t>
  </si>
  <si>
    <t>Nghiên cứu ứng xử kéo – nén của bê tông với cấp phối khác nhau: Thực nghiệm và mô phỏng số bằng phương pháp phần tử rời rạc</t>
  </si>
  <si>
    <t>TS. Trần Văn Tiếng</t>
  </si>
  <si>
    <t>Nguyễn Thị Thúy Hằng
Lê Phương Bình</t>
  </si>
  <si>
    <t>Nghiên cứu sự biến đổi cường độ cơ học của vữa kiềm hoạt hóa từ xỉ lò cao (alkali – activated slag, AAS) trong môi trường nhiệt độ cao đến 1000 oC</t>
  </si>
  <si>
    <t>TS. Trần Thanh Tài</t>
  </si>
  <si>
    <t>Nguyễn Thanh Tú
Lê Phương</t>
  </si>
  <si>
    <t>Nghiên cứu ứng dụng ống cống BTCT làm móng nổi bán lắp ghép cho nhà thấp tầng trên nền địa chất yếu có cát san lấp.</t>
  </si>
  <si>
    <t>Phân tích xác suất cho dao động tự do của dầm phân lớp chức năng sử dụng phương pháp phần tử hữu hạn ngẫu nhiên</t>
  </si>
  <si>
    <t>TS. Nguyễn Thế Trường Phong</t>
  </si>
  <si>
    <t>-Nguyễn Ngọc Dương
Đào Duy Kiên</t>
  </si>
  <si>
    <t>Nghiên cứu đánh giá khả năng thông hành của nút giao trong điều kiện giao thông hỗn hợp có sự hiện diện của xe Rơ moóc.</t>
  </si>
  <si>
    <t>TS. Trần Vũ Tự</t>
  </si>
  <si>
    <t>Nguyễn Huỳnh Tấn Tài
Nguyễn Thị Thúy Hằng</t>
  </si>
  <si>
    <t>TS.Nguyễn Văn Hậu</t>
  </si>
  <si>
    <t>TS. Nguyễn Văn Chúng
TS. Phan Thành Chiến</t>
  </si>
  <si>
    <t>Nghiên cứu thực nghiệm khả năng chịu nén dọc trục của cột tròn bê tông thường được gia cường bằng lớp vỏ mỏng làm bằng bê tông tính năng cao UHPC</t>
  </si>
  <si>
    <t>Trần Tuấn Kiệt
Nguyễn Minh Đức</t>
  </si>
  <si>
    <t>Nguyễn Thế Anh</t>
  </si>
  <si>
    <t>Ts. Nguyễn Minh Đức
Ths. Nguyễn Thanh Tú</t>
  </si>
  <si>
    <t>Nâng cao đặc tính cơ học của bê tông geopolymer cốt liệu nhỏ bằng phụ gia nanosilica</t>
  </si>
  <si>
    <t>TS. Phạm Đức Thiện</t>
  </si>
  <si>
    <t>TS. Đào Duy Kiên
TS. Nguyễn Thị Bích Liễu</t>
  </si>
  <si>
    <t>Ths. NCS. Nguyễn Thanh Tú
TS. Nguyễn Thế Anh</t>
  </si>
  <si>
    <t>Nghiên cứu ứng xử của bê tông cường độ cao dùng cốt liệu lớn là xỉ thép</t>
  </si>
  <si>
    <t>TS. Nguyễn Duy Liêm
PGS.TS Phan Đức Hùng</t>
  </si>
  <si>
    <t>01 Bài báo quốc tế Q2 trong danh mục SCIE
01 Bài báo trong nước đăng trên tạp chí trong danh mục của HĐ chức danh GS, PGS có điểm từ 0,75-1,25</t>
  </si>
  <si>
    <t>Ổn định và trạng thái sau ổn định của tấm tròn đàn hồi không đối xứng trục chứa nguồn nhiệt phân bố bên trong</t>
  </si>
  <si>
    <t>Lê Thanh Phong
Phạm Tấn Hùng</t>
  </si>
  <si>
    <t>KHOA XÂY DỰNG: 25 đề tài</t>
  </si>
  <si>
    <t>Nghiên cứu sử dụng bột đá vôi làm phụ gia cho vữa xi măng Portland</t>
  </si>
  <si>
    <t xml:space="preserve">-  Nguyễn Hồng Phục     17149245 
-  Nguyễn Thị Thảo Trang   17149283
-  Đào Tăng Triết    17149284
-  Nguyễn Thị Thảo Cầm   17149182
-  Đoàn Văn Ninh    17149236 
</t>
  </si>
  <si>
    <t xml:space="preserve">
TS. Trần Thanh Tài</t>
  </si>
  <si>
    <t xml:space="preserve">Trong đề tài này, bột đá vôi với thành phần chính là CaCO3 và kích thước hạt rất nhỏ (đến micromet) được sử dụng để thay thế một phần hàm lượng xi măng Portland và cốt liệu nhỏ (cát thạch anh). Ảnh hưởng của hàm lượng đá vôi thay thế đến các tính chất của vữa như tính dẻo của hỗn hợp vữa, cường độ chịu uốn, chịu nén, độ hút nước,…của vữa được khảo sát trong đề tài này.
</t>
  </si>
  <si>
    <t>Mẫu vữa xi măng đúng tiêu chuẩn.</t>
  </si>
  <si>
    <t>Đánh giá tác động của bụi và tiếng ồn gây ra bởi các phương tiện giao thông xe máy</t>
  </si>
  <si>
    <t>Đặng Thị Tố Uyên
19135054
Đào Thanh Bình
18157006</t>
  </si>
  <si>
    <t xml:space="preserve">Mục tiêu đề tài bao gồm:
- Bằng cách đo đạc trực tiếp các loại phương tiện giao thông xe máy để đánh giá tác động về ô nhiểm tiếng ồn và ô nhiễm bụi
- Xây dựng mối quan hệ giữa mức độ ô nhiễm âm thanh và tiếng ồn được phân loại theo các loại xe máy
</t>
  </si>
  <si>
    <t>Báo cáo kết quả phân tích</t>
  </si>
  <si>
    <t>Nghiên cứu đánh giá khả năng thông hành của nút giao thông ở Việt Nam</t>
  </si>
  <si>
    <t xml:space="preserve">
Cao Danh Huyền Đức
16127043
Trần Minh Tuấn
18127061</t>
  </si>
  <si>
    <t>TS. Nguyễn Huỳnh Tấn tài</t>
  </si>
  <si>
    <t xml:space="preserve">Mục tiêu đề tài bao gồm:
- Thu thập số liệu tại nút giao vòng xuyến
- Xây dựng bảng tính năng lực thông hành cho nút giao vòng xuyến
- Đánh giá năng lực thông hành của nút giao vòng xuyến  khi các giá trị phụ thuộc thay đổi
</t>
  </si>
  <si>
    <t>NGHIÊN CỨU XÂY DỰNG BẢNG TÍNH KHẢ NĂNG THÔNG HÀNH CỦA NÚT GIAO</t>
  </si>
  <si>
    <t xml:space="preserve">
''Lâm Khả Kỳ 18127025
Nguyễn Thị Thu 18127055
</t>
  </si>
  <si>
    <t xml:space="preserve">Mục tiêu đề tài bao gồm:
- Xây dựng bảng tính năng lực thông hành các nút giao
- Thu thập số liệu thực tế để xác định các hệ số hiệu chỉnh cần thiết
- Đánh giá năng lực thông hành khi các giá trị phụ thuộc thay đổi
</t>
  </si>
  <si>
    <t xml:space="preserve">NGHIÊN CỨU ỨNG XỬ CỦA BÊ TÔNG TÁI CHẾ CỐT SỢI CHỊU NHIỆT BẰNG THỰC NGHIỆM </t>
  </si>
  <si>
    <t>Hoàng Ngọc Phong 17149240
Lê Quang Vinh 17149295
Nguyễn Hồng Đức 17149197
Trần Minh Hiếu 16149044
Nguyễn Phạm Minh Quang 16149008</t>
  </si>
  <si>
    <t>Đề tài sẽ tiến hành nghiên cứu sự làm việc của bê tông tái chế thép sợi dưới tác động của nhiệt độ cao từ 200 - 400°C. Đánh giá khả năng chịu lực và biến dạng của cấu kiện bê tông tái chế thép sợi sử dụng cốt liệu tái chế thay thế đá tự nhiên so sánh với cấu kiện sử dụng cốt liệu thông thường sử dụng 100% đá tự nhiên. Hoàn thiện thêm lý thuyết để ứng dụng vật liệu từ bê tông tái chế cũng như tính toán thực nghiệm bê tông tái chế chịu lực ở nhiệt độ cao. Khả năng ứng dụng bê tông tái chế trong xây dựng so với bê tông cốt liệu tự nhiên khi chịu nhiệt độ cao. Kết quả nghiên cứu có thể sử dụng trong công tác thiết kế và sản xuất, tài liệu tham khảo cho các đơn vị xây dựng, cho các nhà quản lý, làm tài liệu phục vụ giảng dạy</t>
  </si>
  <si>
    <t>-Bài báo đăng trên tạp chí khoa học chuyên ngành trong nước.
- Bản thiết kế cấp phối tối ưu cho kết cấu dầm bê tông cốt thép sự dụng cốt liệu bê tông tái chế kết hợp thép sợi chịu nhiệt độ từ 200-400oC</t>
  </si>
  <si>
    <t>KHOA XÂY DỰNG: 05 đề tài</t>
  </si>
  <si>
    <t xml:space="preserve">Xe tự hành sử dụng thị giác máy tính và kĩ thuật học sâu
</t>
  </si>
  <si>
    <t>Nghiên cứu thử nghiệm hệ thống tự động gạt nước và bật đèn đầu</t>
  </si>
  <si>
    <t>Nghiên cứu chế tạo mô hình khóa vi sai điện tử trên ô tô</t>
  </si>
  <si>
    <t>NGÀNH CÔNG NGHỆ THỰC PHẨM: 02</t>
  </si>
  <si>
    <t>NGÀNH XÂY DỰNG: 14</t>
  </si>
  <si>
    <t>NGÀNH TỰ ĐỘNG HÓA: 27</t>
  </si>
  <si>
    <t>Ngành Điện tử - Truyền thông, CNKT Máy tính: 18</t>
  </si>
  <si>
    <t>NGÀNH ĐIỆN - ĐIỆN TỬ: 17</t>
  </si>
  <si>
    <t>NGÀNH CÔNG NGHỆ CHẾ TẠO MÁY: 13</t>
  </si>
  <si>
    <t>NGÀNH CNKT Ô TÔ: 13</t>
  </si>
  <si>
    <t>NGÀNH KẾ TOÁN: 19</t>
  </si>
  <si>
    <t>NGÀNH CÔNG NGHỆ KỸ THUẬT CƠ KHÍ: 59</t>
  </si>
  <si>
    <t>Nghiên cứu chế biến miến khoai lang từ tinh bột khoai lang</t>
  </si>
  <si>
    <t>Nghiên cứu chế biến nước dùng chay cô đặc</t>
  </si>
  <si>
    <t>Nguyễn Thị Loan 18121016
Châu Thị Thắm 18121029
Hồ Thị Thùy Trang 18121037</t>
  </si>
  <si>
    <t>Trần Thị Yến Nhi 18159044
Nguyễn Như Ngọc 18159042
Nguyễn Thị Tho
18159056</t>
  </si>
  <si>
    <t>Khoa Công nghệ may và Thời trang: 02 đề tài</t>
  </si>
  <si>
    <t>Khoa Đào tạo Chất lượng cao: 182 đề tài</t>
  </si>
  <si>
    <t>Nguyễn Quốc Ninh 18110332
Huỳnh Tuấn Phi 18133039
Lê Nguyễn Gia Bảo 18110251
Hoàng Phi Hải 19134076</t>
  </si>
  <si>
    <t>Trần Phạm Minh Quân
18126051
Nguyễn Thị Kim Anh 
18126002
Nguyễn Trịnh Thế Phước
18126048
Bùi Thị Thu Thảo
18126060</t>
  </si>
  <si>
    <t>Mã Vĩnh Chinh 17149047               
Bùi Kỳ Khương An          17149041
Trần Minh Quang 17149130</t>
  </si>
  <si>
    <t>Trần Thanh Thọ
18149171
Nguyễn Hữu Trọng Hậu
18149080
Phan Văn Sang 18149158
Lê Quang Thịnh 18149168</t>
  </si>
  <si>
    <t>Cao Danh Huyền Đức
16127043
Trần Minh Tuấn
18127061</t>
  </si>
  <si>
    <t xml:space="preserve">Lâm Khả Kỳ 18127025
Nguyễn Thị Thu 18127055
</t>
  </si>
  <si>
    <t>T2021-01TĐ</t>
  </si>
  <si>
    <t>T2021-02TĐ</t>
  </si>
  <si>
    <t>T2021-04TĐ</t>
  </si>
  <si>
    <t>T2021-05TĐ</t>
  </si>
  <si>
    <t>T2021-06TĐ</t>
  </si>
  <si>
    <t>T2021-07TĐ</t>
  </si>
  <si>
    <t>T2021-08TĐ</t>
  </si>
  <si>
    <t>T2021-09TĐ</t>
  </si>
  <si>
    <t>T2021-10TĐ</t>
  </si>
  <si>
    <t>T2021-11TĐ</t>
  </si>
  <si>
    <t>T2021-12TĐ</t>
  </si>
  <si>
    <t>T2021-13TĐ</t>
  </si>
  <si>
    <t>T2021-14TĐ</t>
  </si>
  <si>
    <t>T2021-16TĐ</t>
  </si>
  <si>
    <t>T2021-17TĐ</t>
  </si>
  <si>
    <t>T2021-23</t>
  </si>
  <si>
    <t>T2021-24</t>
  </si>
  <si>
    <t>T2021-25</t>
  </si>
  <si>
    <t>01 bài báo đăng trên tạp chí danh mục Hội đồng chức danh GS, PGS có điểm từ 0,75 - 1,25.</t>
  </si>
  <si>
    <t>01 bài báo đăng trên tạp chí danh mục Hội đồng chức danh GS, PGS có điểm từ 0 - 0,5.</t>
  </si>
  <si>
    <t>01 bài báo đăng trên tạp chí trong nước trong danh mục hội đồng chức danh tính điểm 0-0,5</t>
  </si>
  <si>
    <t>01 bài báo đăng trên tạp chí quốc tế trong danh mục Scopus
01 Bài báo đăng trên tạp chí có tính điểm từ 0.75-1.25</t>
  </si>
  <si>
    <t>01 bài báo khoa học được đăng trên tạp chí trong nước trong danh mục của hội đồng chức danh GS có điểm từ  0,75-1</t>
  </si>
  <si>
    <t>01 Bài báo đăng trên tạp chí có tính điểm từ 0.75-1.25</t>
  </si>
  <si>
    <t>Trần Thị Phương Ly</t>
  </si>
  <si>
    <t>Đặng Tấn Tín
Nguyễn Ngọc Anh Trang</t>
  </si>
  <si>
    <t>VIỆN SƯ PHẠM KỸ THUẬT: 04 đề tài</t>
  </si>
  <si>
    <t>Tối ưu dáng đi ổn định cho robot hai chân sử dụng thuật toán Jaya đa mục tiêu</t>
  </si>
  <si>
    <t>01 bài báo quốc tế uy tín, thuộc nhóm Q2 và trong danh mục SCIE</t>
  </si>
  <si>
    <t xml:space="preserve">02 bài báo khoa học đăng trên tạp chí nước ngoài SCIE-Q1 </t>
  </si>
  <si>
    <t>01 bài báo quốc tế thuộc danh mục Scopus</t>
  </si>
  <si>
    <t xml:space="preserve">01 bài báo quốc tế uy tín thuộc nhóm Q2 và trong danh mục SCIE, SSCI
</t>
  </si>
  <si>
    <t>01 Bài báo quốc tế uy tín (thuộc nhóm Q2 và trong danh mục SCIE, SSCI)</t>
  </si>
  <si>
    <t>01 bài báo Q1 thuộc danh mục SCIE</t>
  </si>
  <si>
    <t xml:space="preserve">01 bài báo đăng trên tạp chí quốc tế uy tín SCIE-Q1  </t>
  </si>
  <si>
    <t>01 bài báo quốc tế uy tín (thuộc nhóm Q1 và trong 
danh mục SCIE, SSCI)</t>
  </si>
  <si>
    <t>Lê Công Danh
Quách Huệ Cơ</t>
  </si>
  <si>
    <t>Khoa In và Truyền thông: 01 đề tài</t>
  </si>
  <si>
    <t>01 Bài báo đăng trên tạp chí quốc tế xếp hạng SCIE - Q1</t>
  </si>
  <si>
    <t>Nghiên cứu sự ảnh hưởng của một số tính chất Vật lý của vật liệu Ga2O3 lên hiệu suất hoạt động của linh kiện bán dẫn hiệu ứng trường Ga2O3 MOSFETs, ứng dụng làm linh kiện điện tử công suất.</t>
  </si>
  <si>
    <t>01 Bài báo đăng tạp chí trong danh mục của HĐ chức danh GS, PGS có điểm từ 0,75-1</t>
  </si>
  <si>
    <t>01 Bài báo đang trên tạp chí quốc tế Thuộc danh mục SCIE-Q1</t>
  </si>
  <si>
    <t xml:space="preserve">01 bài báo trên tạp chí trong nước trong danh mục hội đồng chức danh nhà nước tính điểm 0,75-1,25                    </t>
  </si>
  <si>
    <t>01 Bài báo quốc tế xếp hạng SCIE-Q2</t>
  </si>
  <si>
    <t>- 01 bài báo SCIE được Scimago xếp hạng Q2
- 01 học viên cao học</t>
  </si>
  <si>
    <t>01 bài báo Q1 - SCIE
01 bài báo trong nước tính điểm 0,75-1,25</t>
  </si>
  <si>
    <t>01 bài báo quốc tế thuộc nhóm Q1 và trong danh mục SCIE, SSCI
01 học viên cao học</t>
  </si>
  <si>
    <t>T2021-68TĐ</t>
  </si>
  <si>
    <t>T2021-18TĐ</t>
  </si>
  <si>
    <t>T2021-19TĐ</t>
  </si>
  <si>
    <t>T2021-20TĐ</t>
  </si>
  <si>
    <t>T2021-21TĐ</t>
  </si>
  <si>
    <t>T2021-22TĐ</t>
  </si>
  <si>
    <t>T2021-01GVT</t>
  </si>
  <si>
    <t>T2021-02GVT</t>
  </si>
  <si>
    <t>Phương pháp đẳng hình học phụ thuộc kích thước dựa trên lý thuyết độ dốc biến dạng (MSGT) cho phân tích dao động tự do tấm vật liệu vi mô áp điện biến đổi chức năng có lỗ rỗng (FGPMP)</t>
  </si>
  <si>
    <t>T2021-01NCS</t>
  </si>
  <si>
    <t>T2021-02NCS</t>
  </si>
  <si>
    <t xml:space="preserve">01 bài báo khoa học trong nước thuộc danh mục tính điểm của Hội đồng chức danh nhà nước (0.75-1.25 điểm)             </t>
  </si>
  <si>
    <t xml:space="preserve">-01 Bài báo trong nước đăng trên tạp chí trong danh mục của HĐ chức danh GS, PGS có điểm từ 0,75-1,25 
- 01 học viên cao học </t>
  </si>
  <si>
    <t>01 bài báo khoa học đăng trên tạp chí nước ngoài (thuộc nhóm Q2 và trong danh mục SCIE)</t>
  </si>
  <si>
    <t xml:space="preserve">01 bài báo tạp chí có trong danh mục hội đồng chức danh Giáo Sư, Phó Giáo Sư có điểm từ 0,75-1,25 điểm
Phương pháp
Chương trình máy tính
</t>
  </si>
  <si>
    <t>01 Bài báo quốc tế uy tín thuộc nhóm Q2 và trong danh mục SCIE</t>
  </si>
  <si>
    <t>TS. Nguyễn Sỹ Hùng</t>
  </si>
  <si>
    <t>01 Bài báo trong nước đăng trên tạp chí trong danh mục của HĐ chức danh GS, PGS có điểm từ 0,75-1,25</t>
  </si>
  <si>
    <t>01 bài báo tạp chí có trong danh mục hội đồng chức danh Giáo Sư, Phó Giáo Sư có điểm từ 0,75-1,25 điểm</t>
  </si>
  <si>
    <t>- 01 Bài báo đăng trên tạp chí SCOPUS</t>
  </si>
  <si>
    <t xml:space="preserve">01 bài báo đăng trên tạp chí quốc tế trong danh mục ESCI/Scopus  </t>
  </si>
  <si>
    <t>Hủy</t>
  </si>
  <si>
    <t>01 bài báo khoa học đăng trên tạp chí trong danh mục của HĐ chức danh GS, PGS có tính điểm từ 0.75 – 1.25 điểm
01 học viên cao học</t>
  </si>
  <si>
    <t>01 Bài báo của tạp chí (thuộc nhóm Q2 và trong danh mục SCIE, SSCI)</t>
  </si>
  <si>
    <t>01 bài báo đăng trên tạp chí khoa học đăng trên tạp chí ESCI/ Scopus</t>
  </si>
  <si>
    <t>- 01 Bài báo Scopus (Được công bố trên tạp chí quốc tế thuộc danh mục Scopus)
- 01 học viên cao học</t>
  </si>
  <si>
    <t>01 bài báo đăng trên tạp chí quốc tế trong danh mục ESCI/Scopus</t>
  </si>
  <si>
    <t>01 bài báo nước ngoài  (Q1-SCIE)
01 bài báo nước ngoài  (Q2-SCIE)
01 giải pháp hữu ích</t>
  </si>
  <si>
    <t>01 bài báo tạp chí có trong danh mục (Q1-SCIE)</t>
  </si>
  <si>
    <t>01 bài báo thuộc nhóm Q2 và trong danh mục SCIE, SSCI</t>
  </si>
  <si>
    <t>01 bài báo khoa học thuộc nhóm SCIE-Q3
01 học viên cao học
01 bằng độc quyền sáng chế</t>
  </si>
  <si>
    <t>01 bài báo khoa học đăng trên tạp chí trong danh mục Scopus</t>
  </si>
  <si>
    <t>01 bài báo quốc tế uy tín (thuộc nhóm Q2 và trong danh mục SCIE, SSCI)</t>
  </si>
  <si>
    <t>01 Bài báo quốc tế uy tín (thuộc nhóm Q3 và trong danh mục SCIE, SSCI)</t>
  </si>
  <si>
    <t>01 bài báo đăng trên tạp chí trong danh mục HĐ chức danh 0,75đ-1,25đ
01 học viên cao học</t>
  </si>
  <si>
    <t xml:space="preserve">01 bài báo khoa học được đăng toàn văn trong kỷ yếu Hội nghị quốc tế có mã số ISBN </t>
  </si>
  <si>
    <t>01 bài báo đăng trên tạp chí danh mục Hội đồng chức danh GS, PGS có điểm từ 0 - 0,5/ tạp chí KHGDKT</t>
  </si>
  <si>
    <t>Nghiên cứu sự truyền và phân tách lớp mực trong quá trình in và đưa ra giải pháp duy trì tính ổn định của quá trình truyền mực</t>
  </si>
  <si>
    <t>Phân tích quá trình làm việc và chia tách lớp mực, khả năng bám dính và độ loang của mực trong các kỹ thuật in truyền thống và in phun.
Kết hợp với lý thuyết và thực hành thực tế để xác lập phương thức kiểm soát quá trình với mục tiêu ổn định sự truyền mực, cũng là ổn định chất lượng.</t>
  </si>
  <si>
    <t>01 bài báo đăng tạp chí khoa học trong hội đồng chức danh tính điểm 0,75-1,25</t>
  </si>
  <si>
    <t>01 bài báo đăng trên tạp chí trong nước thuộc danh mục của HĐ chức danh GS, PGS có điểm 0,75-1,25</t>
  </si>
  <si>
    <t>01 bài báo quốc tế đăng trên tạp chí thuộc danh mục SCIE và thuộc Q2 theo Scimago</t>
  </si>
  <si>
    <t>01 Bài báo đăng trên tạp chí trong danh mục ESCI/ Scopus</t>
  </si>
  <si>
    <t xml:space="preserve"> 01 Bài báo đăng trên tạp chí trong danh mục SCIE-Q2           </t>
  </si>
  <si>
    <t xml:space="preserve">01 bài báo đăng trên tạp chí trong danh mục HĐ chức danh GS, PGS có điểm từ 0,75 – 1,25 </t>
  </si>
  <si>
    <t>Nghiên cứu đánh giá tỷ lệ phối trộn tối đa khi sử dụng nhiên liệu biodiesel có nguồn gốc từ dầu hạt cao su cho động cơ diesel mà không thay đổi kết cấu</t>
  </si>
  <si>
    <t>Nghiên cứu ảnh hưởng của độ ẩm đến ứng xử đầm chặt và cường độ nén 1 trục của đất sét gia cường xi măng cát</t>
  </si>
  <si>
    <t>T2021-01CH</t>
  </si>
  <si>
    <t>T2021-04GVT</t>
  </si>
  <si>
    <t>T2021-06GVT</t>
  </si>
  <si>
    <t>T2021-07GVT</t>
  </si>
  <si>
    <t>T2021-08GVT</t>
  </si>
  <si>
    <t>T2021-09GVT</t>
  </si>
  <si>
    <t>T2021-10GVT</t>
  </si>
  <si>
    <t>T2021-11GVT</t>
  </si>
  <si>
    <t>T2021-12GVT</t>
  </si>
  <si>
    <t>T2021-13GVT</t>
  </si>
  <si>
    <t>T2021-14GVT</t>
  </si>
  <si>
    <t xml:space="preserve">Đánh giá trình độ tập luyện đội tuyển bóng đá nam Trường ĐH SPKT TP. HCM </t>
  </si>
  <si>
    <t>- Thiết kế tối ưu hóa và chết tạo cơ cấu ăn dao tần số cao ứng dụng gia công chính xác với biên độ dao động 3um - 45 um và tần số 2000Hz - 3500Hz. Khi ứng dụng bộ thiết bị hỗ trợ dao động này trong quá trình gia công làm giảm nhiệt cắt, nâng cao độ chính xác bề mặt gia công, tăng khả năng thoát phoi.
-  Điều khiển tối ưu các biên độ và tần số mong muốn khi thay đổi các điều kiện gia công khác nhau.</t>
  </si>
  <si>
    <t>01 bài báo đăng trên tạp chí quốc tế khác</t>
  </si>
  <si>
    <t>01  Bài báo trong danh mụcSCIE - Q2</t>
  </si>
  <si>
    <t>01 Bài báo đăng tạp chí quốc tế thuộc danh mục SCOPUS</t>
  </si>
  <si>
    <t>KS. Lê Minh Tân</t>
  </si>
  <si>
    <t>01 bài báo khoa học đăng trên Tạp chí Khoa học Giáo dục Kỹ  thuật.</t>
  </si>
  <si>
    <t>01 bài báo khoa học đăng trên Tạp chí Khoa học Giáo dục Kỹ  thuật.
Phần mềm Android</t>
  </si>
  <si>
    <t>01 bài báo đăng trên tạp chí hoặc bài báo khoa học được đăng toàn văn trong kỷ yếu Hội nghị quốc tế có mã số ISBN</t>
  </si>
  <si>
    <t xml:space="preserve">01 bài báo trên tạp chí chuyên ngành trong danh mục của Hội đồng Chức danh giáo sư nhà nước được tính 0,75 đến 1 điểm </t>
  </si>
  <si>
    <t>01 Bài báo đăng trên tạp chí trong nước có tính điểm  0,75-1</t>
  </si>
  <si>
    <t>Tổng</t>
  </si>
  <si>
    <t>Thiết kế cơ cấu mềm cho hệ thống định vị trong phạm vi micrômét. Cơ cấu mềm có chuyển động theo tối thiểu. Sử dụng tích hợp bộ khuyếch đại đa cần đối xứng nhằm khuyếch đại chuyển vị đầu ra, cấu cấu dẫn động sử dụng biên dạng chân bọ nhằm tăng tính hoạt và giảm chuyển động theo.</t>
  </si>
  <si>
    <t>Phân tích ảnh hưởng của thông số hình học của cơ cấu mềm đến hiệu quả của hệ thống định vị. Đánh giá đặc tính tĩnh học của hệ thống định vị dùng phần mềm ANSYS mô phỏng tính toán. Phát triển thuật tối ưu hóa để tối ưu chức năng của hệ thống. Cuối cùng, tác giả chế tạo và thực nghiệm kiểm chứng các kết quả phân tích và tối ưu.</t>
  </si>
  <si>
    <t xml:space="preserve">Thiết kế cơ cấu tạo rung động trong gia công khoan với độ chính xác cao với khoảng di chuyển từ 1 đến 70µm và độ phân giải 0,1 µm. Được lắp trên bàn máy phay CNC hay khoan để kết hợp thành một tổ hợp cơ cấu kép trong gia công khoan, trục chính máy phay CNC/ khoan đóng vai trò tạo chuyển động cắt chính, cơ cấu này đóng vai trò tạo nên rung động có lợi. Tận dụng được các ưu điểm của rung động kể trên vừa giảm chi phí đầu tư trang thiệt bị.
</t>
  </si>
  <si>
    <t xml:space="preserve">Tìm hiểu chức năng, nguyên lý, cơ cấu mô hình khuôn ép cao su. Thiết kế, chế tạo các kết cấu và nguyên lí của khuôn dựa trên tài liệu nghiên cứu của thế giới để phù hợp hơn với thực tiễn, ứng dụng được vào sản xuất.
Thiết kế khuôn ép dựa trên hoạt động của máy ép thủy lực để không thao phí nguồn nhiên liệu, hoạt động bằng cơ năng, sử dụng đơn giản, phù hợp với chi phí thực tiễn ở Việt Nam
</t>
  </si>
  <si>
    <t>- Ths Trần Minh Thế Uyên
- PGS.TS Nguyễn Ngọc Phương
- Nguyễn Hữu Trí
- Nguyễn Văn Phúc</t>
  </si>
  <si>
    <t>T2021-24TĐ</t>
  </si>
  <si>
    <t>T2021-25TĐ</t>
  </si>
  <si>
    <t>T2021-27TĐ</t>
  </si>
  <si>
    <t>T2021-29TĐ</t>
  </si>
  <si>
    <t>T2021-30TĐ</t>
  </si>
  <si>
    <t>T2021-32TĐ</t>
  </si>
  <si>
    <t>Vật liệu nanocomposite trên nền graphene cho ứng dụng xúc tác phản ứng phân hủy nitrophenol</t>
  </si>
  <si>
    <t>T2021-34TĐ</t>
  </si>
  <si>
    <t>T2021-36TĐ</t>
  </si>
  <si>
    <t>T2021-37TĐ</t>
  </si>
  <si>
    <t>T2021-39TĐ</t>
  </si>
  <si>
    <t>T2021-40TĐ</t>
  </si>
  <si>
    <t>T2021-41TĐ</t>
  </si>
  <si>
    <t>T2021-42TĐ</t>
  </si>
  <si>
    <t>T2021-43TĐ</t>
  </si>
  <si>
    <t>T2021-44TĐ</t>
  </si>
  <si>
    <t>T2021-45TĐ</t>
  </si>
  <si>
    <t>T2021-46TĐ</t>
  </si>
  <si>
    <t>T2021-47TĐ</t>
  </si>
  <si>
    <t>T2021-48TĐ</t>
  </si>
  <si>
    <t>T2021-49TĐ</t>
  </si>
  <si>
    <t>T2021-50TĐ</t>
  </si>
  <si>
    <t>T2021-51TĐ</t>
  </si>
  <si>
    <t>T2021-52TĐ</t>
  </si>
  <si>
    <t>T2021-53TĐ</t>
  </si>
  <si>
    <t>T2021-54TĐ</t>
  </si>
  <si>
    <t>T2021-55TĐ</t>
  </si>
  <si>
    <t>T2021-56TĐ</t>
  </si>
  <si>
    <t>T2021-57TĐ</t>
  </si>
  <si>
    <t>T2021-58TĐ</t>
  </si>
  <si>
    <t>T2021-59TĐ</t>
  </si>
  <si>
    <t>T2021-60TĐ</t>
  </si>
  <si>
    <t>T2021-61TĐ</t>
  </si>
  <si>
    <t>T2021-62TĐ</t>
  </si>
  <si>
    <t>T2021-63TĐ</t>
  </si>
  <si>
    <t>T2021-64TĐ</t>
  </si>
  <si>
    <t>T2021-65TĐ</t>
  </si>
  <si>
    <t>T2021-66TĐ</t>
  </si>
  <si>
    <t>T2021-67TĐ</t>
  </si>
  <si>
    <t>T2021-69TĐ</t>
  </si>
  <si>
    <t>T2021-70TĐ</t>
  </si>
  <si>
    <t>T2021-71TĐ</t>
  </si>
  <si>
    <t>T2021-72TĐ</t>
  </si>
  <si>
    <t>T2021-73TĐ</t>
  </si>
  <si>
    <t>T2021-74TĐ</t>
  </si>
  <si>
    <t>T2021-75TĐ</t>
  </si>
  <si>
    <t>T2021-76TĐ</t>
  </si>
  <si>
    <t>Võ Thị Xuân Hạnh
Võ Minh Huân</t>
  </si>
  <si>
    <t>Nguyễn Thị Huyền Trâm
Lê Anh Tuấn</t>
  </si>
  <si>
    <t>T2021-77TĐ</t>
  </si>
  <si>
    <t>T2021-78TĐ</t>
  </si>
  <si>
    <t>T2021-79TĐ</t>
  </si>
  <si>
    <t>T2021-81TĐ</t>
  </si>
  <si>
    <t>T2021-83TĐ</t>
  </si>
  <si>
    <t>T2021-84TĐ</t>
  </si>
  <si>
    <t>T2021-85TĐ</t>
  </si>
  <si>
    <t>T2021-86TĐ</t>
  </si>
  <si>
    <t>Phát triển mô hình đo lường năng lực tự học trong lĩnh vực học tiếng Anh như một ngoại ngữ</t>
  </si>
  <si>
    <t>T2021-87TĐ</t>
  </si>
  <si>
    <t>T2021-88TĐ</t>
  </si>
  <si>
    <t>T2021-89TĐ</t>
  </si>
  <si>
    <t>T2021-90TĐ</t>
  </si>
  <si>
    <t>KHOA ĐT CHẤT LƯỢNG CAO: 02 đề tài</t>
  </si>
  <si>
    <t>T2021-91TĐ</t>
  </si>
  <si>
    <t>T2021-92TĐ</t>
  </si>
  <si>
    <t>T2021-93TĐ</t>
  </si>
  <si>
    <t>- Phân tích và đánh giá thực trạng thực hiện năng suất thi công phần thô hiện nay ở các dự án nhà nhiều tầng điển hình chẳng hạn chung cư, văn phòng, khách sạn…
- Xác định các nguyên nhân chính ảnh hưởng đến năng suất thi công phần thô (kết cấu phần phân trên mặt đất);
- Ứng dụng mạng niềm tin Bayes (Bayesian Belief Networks, BNN) để mô hình hóa mối liên hệ giữa các yếu tố này đến năng suất phần thô.</t>
  </si>
  <si>
    <t>PGS. TS. Hà Duy Khánh</t>
  </si>
  <si>
    <t>T2021-94TĐ</t>
  </si>
  <si>
    <t>T2021-95TĐ</t>
  </si>
  <si>
    <t>T2021-96TĐ</t>
  </si>
  <si>
    <t>T2021-97TĐ</t>
  </si>
  <si>
    <t>T2021-98TĐ</t>
  </si>
  <si>
    <t>T2021-99TĐ</t>
  </si>
  <si>
    <t>T2021-100TĐ</t>
  </si>
  <si>
    <t>T2021-101TĐ</t>
  </si>
  <si>
    <t>T2021-102TĐ</t>
  </si>
  <si>
    <t>T2021-103TĐ</t>
  </si>
  <si>
    <t>T2021-104TĐ</t>
  </si>
  <si>
    <t>T2021-105TĐ</t>
  </si>
  <si>
    <t>T2021-106TĐ</t>
  </si>
  <si>
    <t>T2021-107TĐ</t>
  </si>
  <si>
    <t>TS. Nguyễn Minh Đức
TS. Nguyễn Thế Anh</t>
  </si>
  <si>
    <t>T2021-108TĐ</t>
  </si>
  <si>
    <t>T2021-109TĐ</t>
  </si>
  <si>
    <t>T2021-110TĐ</t>
  </si>
  <si>
    <t>T2021-111TĐ</t>
  </si>
  <si>
    <t>T2021-112TĐ</t>
  </si>
  <si>
    <t>T2021-113TĐ</t>
  </si>
  <si>
    <t>T2021-114TĐ</t>
  </si>
  <si>
    <t>- Xác định độ ẩm tối ưu theo thí nghiệm đầm chặt của hỗn hợp đất sét gia cường xi măng – cát
- Xác định ảnh hưởng của lượng nước đến quá trình phát triển cường độ nén 1 trục của mẫu thí nghiệm đầm chặt hỗn hợp đất sét gia cường xi măng – cát.
- Xác định hàm lượng hydrat hóa xi măng trong mẫu gia cường theo thời gian
- Xác định sự thay đổi kết cấu, thành phần hạt do quá trình hydrat hóa mẫu theo thời gian.</t>
  </si>
  <si>
    <t>T2021-115TĐ</t>
  </si>
  <si>
    <t>T2021-116TĐ</t>
  </si>
  <si>
    <t>T2021-117TĐ</t>
  </si>
  <si>
    <t>T2021-118TĐ</t>
  </si>
  <si>
    <t>T2021-119TĐ</t>
  </si>
  <si>
    <t>- Thiết kế, chế tạo thiết bị gắn thêm trên ô tô để thực hiện các chức năng:
- Thiết lập bảo mật chỉ cho xe chạy khi nhận đúng số điện thoại chủ xe hoặc các số được phân quyền.
- Chế tạo thiết bị có thể giám sát xe và cảnh báo cho chủ xe về tình trạng xe từ xa.
- Điều khiển và cài đặt được các tính năng theo ý người dùng thông qua app điện thoại android.</t>
  </si>
  <si>
    <t>Nghiên cứu kết hợp độ đo Mikowski và hệ số tương quan giữa hai chuỗi sử dụng cho bài toán phát hiện motif trong chuỗi thời gian hoặc cải tiến phương pháp đã có.</t>
  </si>
  <si>
    <t>Nguyễn Thiện Duy
Nguyễn Thị Châu Long</t>
  </si>
  <si>
    <r>
      <t xml:space="preserve">Làm rõ những nội dung cơ bản trong triết lý giáo dục của chủ nghĩa hiện sinh và vai trò của nó đối với việc phát huy tính chủ thể của người học. Từ đó vận dụng trong phương pháp giảng dạy để nâng cao tính tích cực cho sinh viên trường đại học Sư phạm Kỹ thuật thành phố Hồ Chí Minh. 
</t>
    </r>
    <r>
      <rPr>
        <b/>
        <sz val="12"/>
        <color indexed="10"/>
        <rFont val="Times New Roman"/>
        <family val="1"/>
      </rPr>
      <t/>
    </r>
  </si>
  <si>
    <t>Trên cơ sở làm rõ những vấn đề lý luận cơ bản về giáo dục lý tưởng cách mạng và tầm quan trọng của việc giáo dục lý tưởng cách mạng cho sinh viên, đề tài phân tích thực trạng  giáo dục lý tưởng cách mạng cho sinh viên trường ĐHSPKT TP.HCM và đề xuất một số giải pháp chủ yếu nhằm nâng cao hiệu quả giáo dục lý tưởng cách mạng cho sinh viên trong quá trình hội nhập quốc tế hiện nay.</t>
  </si>
  <si>
    <t>Nghiên cứu các phương pháp dạy học thực hành tích cực và những mặt mạnh khi ứng dụng Công nghệ thông tin vào dạy học.
Xây dựng bộ tiêu chuẩn kỹ thuật may cho ba sản phẩm Áo dài tay Raglan, quần áo dài và áo đầm lộn vai trong môn học Thực hành Thiết kế trang phục nữ nâng cao, chương trình 141TC ngành Công nghệ May khoa ĐT CLC.
Thiết kế nội dung và triển khai thực hiện bộ video gồm các bài hướng dẫn thao tác mẫu cho các công đoạn may ba sản phẩm trên.</t>
  </si>
  <si>
    <t>T2021-02</t>
  </si>
  <si>
    <t>T2021-06</t>
  </si>
  <si>
    <t>T2021-09</t>
  </si>
  <si>
    <t>T2021-10</t>
  </si>
  <si>
    <t>T2021-11</t>
  </si>
  <si>
    <t>T2021-12</t>
  </si>
  <si>
    <t>T2021-14</t>
  </si>
  <si>
    <t>T2021-15</t>
  </si>
  <si>
    <t>T2021-16</t>
  </si>
  <si>
    <t>T2021-17</t>
  </si>
  <si>
    <t>T2021-19</t>
  </si>
  <si>
    <t>T2021-20</t>
  </si>
  <si>
    <t>T2021-21</t>
  </si>
  <si>
    <t>T2021-22</t>
  </si>
  <si>
    <t>01 Bài báo đăng trên tạp chí quốc tế khác có mã số ISSN không thuộc danh mục Web of Science/Scopus</t>
  </si>
  <si>
    <t>Dự kiến kết quả đạt được:
(Sản phẩm bài báo, đào tạo,…)</t>
  </si>
  <si>
    <t>Tối ưu hóa thiết kế và chế tạo cơ cấu ăn dao tần số cao ứng dụng gia công chính xác</t>
  </si>
  <si>
    <t>TT</t>
  </si>
  <si>
    <t>Dự kiến kết quả đạt được:
(Số lượng sản phẩm bài báo, sau đại học,…)</t>
  </si>
  <si>
    <t>01 Bài báo khoa học: bài báo đăng trên tạp chí quốc tế trong danh mục Scopus</t>
  </si>
  <si>
    <t>02 Bài báo quốc tế (Đăng trên tạp chí quốc tế thuộc danh mục SCIE - Q2)</t>
  </si>
  <si>
    <t xml:space="preserve">- 01 Bài báo quốc tế (Đăng trên tạp chí toán quốc tế thuộc danh mục SCIE - Q1)
- 01 bằng độc quyền giải pháp hữu ích </t>
  </si>
  <si>
    <t>01 bài báo đăng trên tạp chí trong danh mục của HD chức danh GS, PGS có tính điểm từ 0,75-1,25</t>
  </si>
  <si>
    <r>
      <t>Hệ thống hóa Cơ sở lý luận về phát triển công nghiệp chế biến gỗ, phân tích đánh giá thực trạng phát triển công nghiệp chế biến gỗ tại Viêt Nam trong những năm gần đây, từ đó tìm ra những giải pháp thích hợp và các kiến nghị với nhà nước để phát triển hơn nữa ngành công nghiệp chế biến gỗ tại nước ta.</t>
    </r>
    <r>
      <rPr>
        <b/>
        <sz val="12"/>
        <color indexed="10"/>
        <rFont val="Times New Roman"/>
        <family val="1"/>
      </rPr>
      <t/>
    </r>
  </si>
  <si>
    <r>
      <t>Ảnh hưởng của L-asparaginase đến sự hình thành acrylamide trong cà phê rang (</t>
    </r>
    <r>
      <rPr>
        <i/>
        <sz val="12"/>
        <rFont val="Times New Roman"/>
        <family val="1"/>
      </rPr>
      <t>Coffea canephora var. robusta</t>
    </r>
    <r>
      <rPr>
        <sz val="12"/>
        <rFont val="Times New Roman"/>
        <family val="1"/>
      </rPr>
      <t>)</t>
    </r>
  </si>
  <si>
    <t>01 Bài báo đăng trên tạp chí quốc tế trong danh mục ESCI/Scopus.
01 học viên cao học</t>
  </si>
  <si>
    <t>01 Bài báo tạp chí uy tín thế giới (Q1-SCIE)</t>
  </si>
  <si>
    <t>01 Bài báo đăng trên tạp chí trong danh mục Scopus hoặc ESCI</t>
  </si>
  <si>
    <t>01 Bài báo đăng trên tạp chí quốc tế trong danh mục Scopus</t>
  </si>
  <si>
    <t>01 Bài báo đăng trên tạp chí trong danh mục Scopus</t>
  </si>
  <si>
    <t>01 Bài báo Tạp chí quốc tế uy tín (thuộc nhóm Q3 và trong danh mục SCIE, SSCI)</t>
  </si>
  <si>
    <t>01 Bài báo Tạp chí quốc tế uy tín (thuộc nhóm Q3 và trong danh mục SCIE, SSCI)
01 học viên cao học</t>
  </si>
  <si>
    <t>01 Bài báo Tạp chí quốc tế uy tín (nằm trong hệ thống Scopus)</t>
  </si>
  <si>
    <t>01 Bài báo Tạp chí ESCI/Scopus</t>
  </si>
  <si>
    <t>01 Bài báo đăng trên tạp chí quốc tế trong danh mục SCIE-Q1</t>
  </si>
  <si>
    <t>01 Bài báo tạp chí xếp hạng SCIE-Q3</t>
  </si>
  <si>
    <t>01 Bài báo trong danh mục Scopus</t>
  </si>
  <si>
    <t>01 Bài báo thuộc nhóm Q1 và trong danh mục SCIE
01 Hướng dẫn cao học
01 Hướng dẫn NCS
01 Bằng độc quyền sáng chế</t>
  </si>
  <si>
    <t>01 Bài báo đăng trên tạp chí trong danh mục HĐ chức danh 0,75đ-1,25đ</t>
  </si>
  <si>
    <t>01 Bài báo SCI/SCIE (Q1)</t>
  </si>
  <si>
    <t>01 Bài báo quốc tế uy tín SCIE thuộc nhóm Q1</t>
  </si>
  <si>
    <t>01 bài báo đăng trên tập chí trong danh mục HĐ chức danh 0,75-1,25.</t>
  </si>
  <si>
    <t>01 bài báo đăng trên Tạp chí quốc tế Scopus</t>
  </si>
  <si>
    <t>01 Bài báo quốc tế trong danh mục Scopus</t>
  </si>
  <si>
    <t>01 Bài báo đăng trên tạp chí trong danh mục của HĐ chức danh GS, PGS có điểm từ 0,75-1,25</t>
  </si>
  <si>
    <t>01 Bài báo khoa học được đăng trên tạp chí trong nước trong danh mục của hội đồng chức danh GS có điểm từ 0,75-1</t>
  </si>
  <si>
    <t xml:space="preserve">01 bài báo SCIE thuộc nhóm Q1             </t>
  </si>
  <si>
    <t xml:space="preserve">01 Bài báo đăng tạp chí nước ngoài Q1-SCIE </t>
  </si>
  <si>
    <t xml:space="preserve">0'1 bài báo SCIE (Q1)                        </t>
  </si>
  <si>
    <t>01 bài báo khoa học đăng trên tạp chí nước ngoài (trong danh mục SCIE và thuộc nhóm Q2).</t>
  </si>
  <si>
    <t xml:space="preserve">TS. Nguyễn Thanh Hưng           </t>
  </si>
  <si>
    <t>TS. Nguyễn Ngọc Dương</t>
  </si>
  <si>
    <t>TS. Lâm Xuân Bình</t>
  </si>
  <si>
    <t>PGS. TS Lê Anh Thắng</t>
  </si>
  <si>
    <t>ThS. Nguyễn Thị Thúy Hằng</t>
  </si>
  <si>
    <t>ThS. Trang Tấn Triển</t>
  </si>
  <si>
    <t>TS. Nguyễn Thành Phương</t>
  </si>
  <si>
    <r>
      <t xml:space="preserve">DANH MỤC ĐỀ TÀI NGHIÊN CỨU KHOA HỌC CẤP TRƯỜNG TRỌNG ĐIỂM NĂM 2021
</t>
    </r>
    <r>
      <rPr>
        <sz val="15"/>
        <rFont val="Times New Roman"/>
        <family val="1"/>
      </rPr>
      <t>(Kèm theo quyết định số:            /QĐ-ĐHSPKT ngày 31 tháng 12 năm 2020)</t>
    </r>
  </si>
  <si>
    <r>
      <t xml:space="preserve">DANH MỤC ĐỀ TÀI NGHIÊN CỨU KHOA HỌC CẤP TRƯỜNG DÀNH CHO GIẢNG VIÊN TRẺ, NGHIÊN CỨU SINH, HỌC VIÊN CAO HỌC NĂM 2021
</t>
    </r>
    <r>
      <rPr>
        <sz val="14"/>
        <rFont val="Times New Roman"/>
        <family val="1"/>
      </rPr>
      <t>(Kèm theo quyết định số:            /QĐ-ĐHSPKT ngày 31 tháng 12 năm 2020)</t>
    </r>
  </si>
  <si>
    <t>Nhận thức của sinh viên chuyên ngành Sư phạm Anh đối với việc áp dụng dạy học vi  mô  (Micro-teaching)  trong  học  phần Thực hành Giảng dạy (Teaching Practice)</t>
  </si>
  <si>
    <r>
      <t xml:space="preserve">DANH MỤC ĐỀ TÀI NGHIÊN CỨU KHOA HỌC CẤP TRƯỜNG NĂM 2021
</t>
    </r>
    <r>
      <rPr>
        <sz val="15"/>
        <rFont val="Times New Roman"/>
        <family val="1"/>
      </rPr>
      <t>(Kèm theo quyết định số:            /QĐ-ĐHSPKT ngày 31 tháng 12 năm 2020)</t>
    </r>
  </si>
  <si>
    <r>
      <t xml:space="preserve">- </t>
    </r>
    <r>
      <rPr>
        <sz val="12"/>
        <rFont val="Times New Roman"/>
        <family val="1"/>
        <charset val="163"/>
      </rPr>
      <t>Chế tạo dụng cụ đo độ mềm phục vụ công tác đào tạo lĩnh vực dệt may 
- Xây dựng qui trình thí nghiệm xác định độ mềm rũ theo tiêu chuẩn quốc tế 
- Xác định độ mềm của một số loại vải để đưa ra giải pháp phù hợp sản phẩm may 
- Đánh giá hiệu quả của thiết bị so với các thiết bị đo độ mềm của vải khác.</t>
    </r>
  </si>
  <si>
    <r>
      <t>Phân tích mối quan hệ tích cực của sự tin cậy đối với hành vi chia sẻ tri thức và hành vi công dân tổ chức.
Phân tích mối quan hệ tích cực của văn hóa nhóm đối với hành vi chia sẻ tri thức và hành vi công dân tổ chức.</t>
    </r>
    <r>
      <rPr>
        <b/>
        <sz val="12"/>
        <color indexed="10"/>
        <rFont val="Times New Roman"/>
        <family val="1"/>
      </rPr>
      <t/>
    </r>
  </si>
  <si>
    <r>
      <t>- Xác định các yếu tố ảnh hưởng đến việc chấp nhận sử dụng thanh toán điện tử của người tiêu dùng
- Kiểm định sự khác biệt về độ tuổi, trình độ, nghề nghiệp ... của người tiêu dùng trong việc chấp nhận sử dụng thanh toán điện tử       
- Đề xuất các hàm ý kiến nghị để gia tăng sử dụng thanh toán điện tử</t>
    </r>
    <r>
      <rPr>
        <b/>
        <sz val="12"/>
        <color indexed="10"/>
        <rFont val="Times New Roman"/>
        <family val="1"/>
      </rPr>
      <t/>
    </r>
  </si>
  <si>
    <t>TS. Nguyễn Thành Sơn</t>
  </si>
  <si>
    <t>Giáo dục lý tưởng cách mạng cho sinh viên Trường Đại học Sư phạm Kỹ thuật TP. HCM trong bối cảnh hội nhập quốc tế hiện nay</t>
  </si>
  <si>
    <t>TS. Nguyễn Thị Quyết</t>
  </si>
  <si>
    <t>ThS. Chế Quốc Long</t>
  </si>
  <si>
    <t>ThS. Phùng Thị Bích Dung</t>
  </si>
  <si>
    <t>ThS. Trần Thụy Ái Phương</t>
  </si>
  <si>
    <t>TS. Nguyễn Thị Thanh Thuý</t>
  </si>
  <si>
    <t>ThS. Trần Thị Thảo</t>
  </si>
  <si>
    <t>01 Bài báo đăng trên tạp chí Giáo dục Kỹ thuật (bài báo đăng trên tạp chí trong hội đồng chức danh tính điểm 0-0,5)</t>
  </si>
  <si>
    <t>Ảnh hưởng của tương tác với người học đối với sự phát triển bản sắc nghề nghiệp của giáo viên trẻ</t>
  </si>
  <si>
    <t>Thiết kế thấu kính quang học chính cho hệ thống CPV sử dụng phương pháp chia nhỏ thấu kính và sử dụng nhiều điểm hội tụ quang học</t>
  </si>
  <si>
    <t>Hệ phương trình tuyến tính với hệ số bất định</t>
  </si>
  <si>
    <t>Các yếu tố tác động đến ý định sử dụng thanh toán điện tử ở Việt Nam</t>
  </si>
  <si>
    <t>Hệ quả của làm việc tại nhà trong bối cảnh Covid-19 đối với phụ nữ nuôi con nhỏ</t>
  </si>
  <si>
    <t>Đánh giá ô nhiễm kim loại nặng trong bụi đường và bụi trong nhà lên sức khỏe của người dân</t>
  </si>
  <si>
    <t>Đặng Xuân Ba
Nguyễn Vũ Việt Linh
Bùi Tấn Phúc</t>
  </si>
  <si>
    <t>Đề xuất biện pháp rèn luyện kỹ năng cốt lõi cho sinh viên ngành kỹ thuật ở trường Đại học Sư phạm Kỹ thuật Thành phố Hồ Chí Minh</t>
  </si>
  <si>
    <t>Nghiên cứu thực nghiệm động học quá trình sấy đối lưu cá kèo</t>
  </si>
  <si>
    <t>Nghịch lưu tăng áp ba bậc hình T hoạt động ở điều kiện bình thường và sự cố hở mạch khóa công suất</t>
  </si>
  <si>
    <t>Phương pháp số trong các bài toán kỹ thuật xây dựng (Numerical Method for Civil Engineering Similutions).</t>
  </si>
  <si>
    <t>Nghiên cứu cấu trúc và tính chất quang vật liệu Nano - Composite ZnO/PVA nhằm ứng dụng trong bao bì</t>
  </si>
  <si>
    <t>Các nhân tố tác động đến khoản thu thuế tại các quốc gia Đông Nam Á</t>
  </si>
  <si>
    <t>Nghiên cứu ảnh hưởng vải địa kỹ thuật đến ứng xử cố kết 1 trục của đất sét yếu bão hòa có kể đến ma sát thành mẫu và dao vòng</t>
  </si>
  <si>
    <t>Giảm thiểu chi phí tổn thất điện năng và đầu tư thiết bị bù cho lưới phân phối</t>
  </si>
  <si>
    <t>Nghiên cứu dao động tự do dầm vật liệu rỗng dùng lý thuyết biến dạng cắt bậc cao</t>
  </si>
  <si>
    <t>Nghiên cứu hiệu quả việc sử dụng BIM tools trong tính toán chi phí xây dựng công trình vừa và nhỏ tại Việt Nam</t>
  </si>
  <si>
    <t>Phân tích ứng xử của tấm composite dựa trên áp đặt các hàm dạng cho các điều kiện biên khác nhau</t>
  </si>
  <si>
    <t>NCS. Đoàn Minh Hùng
KS. Nguyễn Văn Pha</t>
  </si>
  <si>
    <t>Nghiên cứu thiết kế và tối ưu hóa cho bộ định vị 03 bậc tự do sử dụng cơ cấu mềm.</t>
  </si>
  <si>
    <t xml:space="preserve">Lê Minh, 
Lê Minh Thành </t>
  </si>
  <si>
    <t>Nguyễn Ngọc Âu,  Lê Trọng Nghĩa,   Nguyễn Lê Duy Luân</t>
  </si>
  <si>
    <t xml:space="preserve">Ngô Văn Thuyên,
Trần Đức Thiện,
Trần Vi Đô,
Trần Mạnh Sơn </t>
  </si>
  <si>
    <t>Nguyễn Trung Thắng, 
Nguyễn Thị Yến Tuyết</t>
  </si>
  <si>
    <t>Trong thuyết minh không có tên "Trần Văn Nguyên, Trần Viết Nam, Nguyễn Thanh Cường" và bổ sung "SV Bùi Hồng Tân" vào DS thành viên</t>
  </si>
  <si>
    <t>Trần Văn Trọn
Võ Xuân Tiến
Hoàng Văn Hướng</t>
  </si>
  <si>
    <t>Lê Thị Duy Hạnh
Hồ Phương</t>
  </si>
  <si>
    <t>TS. Lê Trọng Nghĩa</t>
  </si>
  <si>
    <t>TS. Đỗ Đức Trí</t>
  </si>
  <si>
    <t>Nguyễn Minh Khai
Trần Vĩnh Thanh 
Vương Thị Ngọc Hân</t>
  </si>
  <si>
    <t xml:space="preserve"> Nguyễn Đình Long
Phạm Ngọc Sơn 
Trương Quang Phúc</t>
  </si>
  <si>
    <t>Võ Viết Cường
Nguyễn Ngọc Âu
Huỳnh Thị Ngọc Thường</t>
  </si>
  <si>
    <t>Võ Viết Cường
Trần Tùng Giang
Lê Trọng Nghĩa
Trương Văn Hiền</t>
  </si>
  <si>
    <t>Nguyễn Thanh Hải
Ngô Bá Việt
Trần Đăng Khoa</t>
  </si>
  <si>
    <t>Nghiên cứu giảm sóng hài cho nghịch lưu 3 pha đa bậc sử dụng kỹ thuật dịch pha</t>
  </si>
  <si>
    <t>Nguyễn Tấn Đời
Nguyễn Trần Minh Nguyệt</t>
  </si>
  <si>
    <t>Nghiên cứu giảm sóng hài cho nghịch lưu 3 pha đa bậc ghép tầng sử dụng phương pháp điều chế tần số</t>
  </si>
  <si>
    <t xml:space="preserve">Nguyễn Văn Minh
Trần Kim Toại
</t>
  </si>
  <si>
    <t xml:space="preserve"> Ngô Văn Hòa
Hồ Vũ</t>
  </si>
  <si>
    <t>Nguyễn Thị Châu Long
Đàng Quang Vắng</t>
  </si>
  <si>
    <t>Lê Anh Tuấn
Ngô Hạnh Quyên
Nguyễn Vương Thành Long</t>
  </si>
  <si>
    <t>Trần Đình Lâm Anh
Nguyễn Hoàng Anh Vũ</t>
  </si>
  <si>
    <t>Phạm Đức Hậu
Lê Kim Vũ</t>
  </si>
  <si>
    <t xml:space="preserve">Bùi Văn Hồng
Trần Văn Sỹ </t>
  </si>
  <si>
    <t>Đặng Thị Loan</t>
  </si>
  <si>
    <t>Nguyễn Văn Hậu
Phan Thành Trung
Nguyễn Như Thục
Trần Thanh Hải</t>
  </si>
  <si>
    <t>TS. Trần Đức Học
Nguyễn Văn Ty</t>
  </si>
  <si>
    <t>Nguyễn Minh Đức
Trần Văn Tiếng</t>
  </si>
  <si>
    <t>Võ Thị Xuân Hạnh
Nguyễn Danh Thái Hà</t>
  </si>
  <si>
    <t>"Nghiên cứu đổi mới trong ngành du lịch bằng phương pháp trắc sinh học (Bibliometric analysis)</t>
  </si>
  <si>
    <t>Nguyễn Thị Anh Vân
Trần Thị Minh Thuỳ
Đoàn Thị Tường Vi
Lê Ngọc Khánh Vy
Trần Mai Quỳnh Giao</t>
  </si>
  <si>
    <t>Nghiên cứu tác động của quy mô và thu nhập hộ gia đình đến chi tiêu lương thực thực phẩm tại Việt Nam</t>
  </si>
  <si>
    <t>Đỗ Hoàng Long
Nguyễn Thanh Bình
Trần Thị Thanh Huyền</t>
  </si>
  <si>
    <t>Nguyễn Hoàng Tân
Bùi Hồng Tân</t>
  </si>
  <si>
    <t>Nguyễn Quang Ngọc
Trần Thị Dung</t>
  </si>
  <si>
    <t>Phan Thị Thanh Hiền
Trần Thụy Ái Phương</t>
  </si>
  <si>
    <t>Nguyễn Thị Kim Ngân, 
Cù Hoàng Gia Linh
Nguyễn Lương Huy
Lê Trần Tuấn Kiệt</t>
  </si>
  <si>
    <t>Nguyễn Nhựt Phi Long; 
Hoàng Trọng Nghĩa; 
Trần Văn Điền (Đại học Trà Vinh)
Nguyễn Đức Long
Đặng Tiến Lâm
Lê Phát Minh</t>
  </si>
  <si>
    <t>Nguyễn Thành Phương
Trương Thế Trung</t>
  </si>
  <si>
    <t>Nghiên cứu hiệu ứng từ trở trong hệ màng mỏng NiFe/IrMn/Pt có sự trao đổi thế tương tác ở mặt phân cách (Spin Hall magnetoresitance in NiFe/IrMn/Pt exchange bias thin films)</t>
  </si>
  <si>
    <t xml:space="preserve">  Nghiên cứu xác định vị trí bù công suất phản kháng trong lưới điện Microgrid.</t>
  </si>
  <si>
    <t>Xin gia hạn</t>
  </si>
  <si>
    <t>Tình trạng</t>
  </si>
  <si>
    <t>Đã nghiệm thu</t>
  </si>
  <si>
    <t>KHOA CƠ KHÍ ĐỘNG LỰC: 08 đề tài</t>
  </si>
  <si>
    <t>KHOA CƠ KHÍ MÁY: 17 bài</t>
  </si>
  <si>
    <t>ThS. Trần
Ngọc Chung; 
TS. Nguyễn Thị Phượng
Tống Thị Tân</t>
  </si>
  <si>
    <t>TS. Phan Thị Anh Đào
Lê Mai Kim Chi</t>
  </si>
  <si>
    <t>KHOA CÔNG NGHỆ HÓA HỌC VÀ THỰC PHẨM: 05 đề tài</t>
  </si>
  <si>
    <t>KHOA CÔNG NGHỆ THÔNG TIN: 01 đề tài</t>
  </si>
  <si>
    <t>KHOA KINH TẾ: 03 đề tài</t>
  </si>
  <si>
    <t>(Bằng chữ: Ba trăm mười sáu triệu đồng)</t>
  </si>
  <si>
    <t>(Bằng chữ: Sáu tỷ năm trăm tám mươi bảy triệu đồng)</t>
  </si>
  <si>
    <t>Trần Thị Chữ
Hứa Trần Phương Thảo
Đỗ Thị Hiếu</t>
  </si>
  <si>
    <t>- ThS Nguyễn Văn Minh
-Trần Minh Thế Uyên
-Tạ Văn Đính
- Lê Minh Đức
- Võ Minh Hiếu</t>
  </si>
  <si>
    <t>- ThS. Trần Ngọc Thiện
- PGS.TS Phạm Sơn Minh
- Trần Đình Nhất Linh</t>
  </si>
  <si>
    <t>- TS Vũ Quang Huy
- ThS. Trần Minh Thế Uyên 
- Trịnh Quốc Thắng
- Nguyễn Trung Hậu</t>
  </si>
  <si>
    <t>ThS. Nguyễn Thị Thu Thảo; 
ThS. Nguyễn Hà Trang</t>
  </si>
  <si>
    <t>Trịnh Khánh Sơn;
Phạm Thị Hoàn
Nguyễn Quang Duy</t>
  </si>
  <si>
    <t>Nguyễn Vinh Quang
Lê Văn Đại
Huỳnh Thị Ngọc Thường</t>
  </si>
  <si>
    <t>Nghiên cứu ảnh hưởng của PBT đến cơ tính của PBT/LDPE Blends</t>
  </si>
  <si>
    <t>Nguyễn Thị Mi Sa
Phạm Thị Xuân Hoa</t>
  </si>
  <si>
    <t>Hồ Phạm Huy Ánh
Lê Vĩnh Thịnh
Cao Văn Kiên</t>
  </si>
  <si>
    <t>- Lê Quốc Linh
- Nguyễn Văn Khoa</t>
  </si>
  <si>
    <t>T2021-03GVT</t>
  </si>
  <si>
    <t>Lâm Ngọc Nga
Đào Tiến Phát</t>
  </si>
  <si>
    <t>Trần Đình Thanh Long
Nguyễn Trung  Hiếu</t>
  </si>
  <si>
    <t>- Đặng Tấn Khôi
Nguyễn Văn Tú</t>
  </si>
  <si>
    <t xml:space="preserve">Đã nghiệm thu
</t>
  </si>
  <si>
    <t>Báo cáo Tổng kết</t>
  </si>
  <si>
    <t>Đã nộp Báo cáo tổng kết</t>
  </si>
  <si>
    <t>ThS. Nguyễn Minh Hạ
PGS.TS. Nguyễn Minh Phú</t>
  </si>
  <si>
    <t>- NCS Nguyễn Văn Khiển
- TS. Đặng Quang Khoa</t>
  </si>
  <si>
    <t>2HĐ+1TM</t>
  </si>
  <si>
    <t>Nghiên cứu thiết kế bộ điều khiển pid phân số ứng dụng trong điều khiển quá trình</t>
  </si>
  <si>
    <t>ThS. Hồ Thị Thu Trang; 
ThS. Đặng Thị Ngọc Hà; 
TS. Nguyễn Ngọc Châu</t>
  </si>
  <si>
    <t>TS. Phan Thị Anh Đào; 
TS. Huỳnh Nguyễn Anh Tuấn</t>
  </si>
  <si>
    <t>Vận dụng phương pháp dạy học theo dự án trong dạy học kiến thức về giải quyết các vấn đề xã hội ở các môn lý luận chính trị</t>
  </si>
  <si>
    <t>TS. Trịnh Thị Mai Linh</t>
  </si>
  <si>
    <t>Nguyễn Ngọc Anh Trang;
Trần Thị Phương Ly;</t>
  </si>
  <si>
    <t>Vận dụng E-Porfolio trong đánh giá học tập online môn Kỹ năng làm việc trong môi trường kỹ thuật tại trường ĐH SPKT TPHCM</t>
  </si>
  <si>
    <t>TS. Hoàng Minh Hảo 
ThS. Nguyễn Quang Duy</t>
  </si>
  <si>
    <t>Ứng dụng mạng tin cậy Bayes (BNN) mô hình năng suất thi công nhà nhiều tầng</t>
  </si>
  <si>
    <t>Thiết kế, phân tích và tối ưu hóa kích thước hình học của lò xo phẳng sử dụng cơ cấu mềm cho cơ cấu cân bằng trọng lực</t>
  </si>
  <si>
    <t>Oke
2HĐ+2TM+QĐ+BB+NX+PB</t>
  </si>
  <si>
    <t>Oke
Xin hủy ngày 06/9/2022</t>
  </si>
  <si>
    <t>OK
2HĐ+2TM+BB+NX+PB</t>
  </si>
  <si>
    <t>T2021-05GVT</t>
  </si>
  <si>
    <t>2HĐ+2TM+BB+NX+PB</t>
  </si>
  <si>
    <t>Thiết kế, tính toán cơ cấu dùng để hiệu chỉnh cảm biến gia tốc</t>
  </si>
  <si>
    <t>Nguyễn Văn Đoàn</t>
  </si>
  <si>
    <t>Nguyễn Trà Kim Quyên
Nguyễn Nhựt Phi Long</t>
  </si>
  <si>
    <t>Nghiên cứu, thiết kế máy kiểm tra độ bền mỏi kiểu kéo-nén cho vật liệu kim loại</t>
  </si>
  <si>
    <t>Nghiên cứu kỹ thuật xếp ly</t>
  </si>
  <si>
    <t>ThS. Nguyễn Thị Luyên
Trần Thị Trúc Linh
Nguyễn Minh Nguyệt</t>
  </si>
  <si>
    <t>2HĐ+2TM+QĐ+BB+NX+PB+BB bàn giao thiết bị</t>
  </si>
  <si>
    <t>Nghiên cứu chế tạo dụng cụ đo độ mềm của vải</t>
  </si>
  <si>
    <t>2HĐ+2TM+QĐ+BB+NX+PB</t>
  </si>
  <si>
    <t>OK
2HĐ+2TM+NX+PB</t>
  </si>
  <si>
    <t>ok
xin gia hạn ngày 31/5/2022
2HĐ+1TM+QĐ+BB+NX+PB</t>
  </si>
  <si>
    <t xml:space="preserve">Nguyễn Thị Như Thúy
Đỗ Thị Thanh Huyền;
Nguyễn Thị Hằng
</t>
  </si>
  <si>
    <t>Vận dụng triết lý giáo dục của chủ nghĩa hiện sinh để nâng cao tính chủ động học tập môn triết học Mác - Lênin của sinh viên tại trường Đại học Sư phạm Kỹ thuật Thành phố Hồ Chí Minh</t>
  </si>
  <si>
    <t>Thuyết minh không có tên "Võ Thị Mỹ Châu, Lương Thu Bích Ngọc, Bùi Đàm Thu Uyên", Bổ sung "Nguyễn Thị Kim Ngân, Cù Hoàng Gia Linh" vào Ds thành viên đề tài.
2HĐ+2TM+BB+NX+PB</t>
  </si>
  <si>
    <t>Xếp loại</t>
  </si>
  <si>
    <t>Biên bản</t>
  </si>
  <si>
    <t>Quyết định</t>
  </si>
  <si>
    <t>Phiếu chấm điểm</t>
  </si>
  <si>
    <t>Nhận xét phản biện</t>
  </si>
  <si>
    <t>Thanh lý</t>
  </si>
  <si>
    <t>Phụ lục</t>
  </si>
  <si>
    <t>Tốt</t>
  </si>
  <si>
    <t>11/7/2022</t>
  </si>
  <si>
    <t>1972-6/7/2022</t>
  </si>
  <si>
    <t>Khá</t>
  </si>
  <si>
    <t>23/5/2022</t>
  </si>
  <si>
    <t>31/5/2022</t>
  </si>
  <si>
    <t>Nhận xét</t>
  </si>
  <si>
    <t>1573-20/5/2022</t>
  </si>
  <si>
    <t>Biên bản bàn giao</t>
  </si>
  <si>
    <t>26/5/2022</t>
  </si>
  <si>
    <t>1572-20/5/2022</t>
  </si>
  <si>
    <t>1574-20/5/2022</t>
  </si>
  <si>
    <t>1588-25/5/2022</t>
  </si>
  <si>
    <t>1587-23/5/2022</t>
  </si>
  <si>
    <t>1586-23/5/2022</t>
  </si>
  <si>
    <t>19/1/2022</t>
  </si>
  <si>
    <t>56-7/1/2022</t>
  </si>
  <si>
    <t>5</t>
  </si>
  <si>
    <t>2</t>
  </si>
  <si>
    <t>3</t>
  </si>
  <si>
    <t>1</t>
  </si>
  <si>
    <t>4</t>
  </si>
  <si>
    <t>1589-23/5/2022</t>
  </si>
  <si>
    <t>33</t>
  </si>
  <si>
    <t>34</t>
  </si>
  <si>
    <t>KHOA ĐIỆN TỬ: 28 đề tài</t>
  </si>
  <si>
    <t>KHOA CƠ KHÍ MÁY: 03 đề tài</t>
  </si>
  <si>
    <t>KHOA CƠ KHÍ ĐỘNG LỰC: 01 đề tài</t>
  </si>
  <si>
    <t>KHOA CN MAY VÀ THỜI TRANG: 02 đề tài</t>
  </si>
  <si>
    <t>Đã nhận 2 TM, HĐ ngay 27/9/2022</t>
  </si>
  <si>
    <t>DANH MỤC ĐỀ TÀI CẤP TRƯỜNG</t>
  </si>
  <si>
    <t>DANH MỤC ĐỀ TÀI CẤP TRƯỜNG TRỌNG ĐIỂM</t>
  </si>
  <si>
    <t>DANH MỤC ĐỀ TÀI NCS, GVT, HVCH</t>
  </si>
  <si>
    <t>TỔNG</t>
  </si>
  <si>
    <t>CỘNG HÒA XÃ HỘI CHỦ NGHĨA VIỆT NAM
Độc lập - Tự do - Hạnh phúc</t>
  </si>
  <si>
    <r>
      <rPr>
        <sz val="12"/>
        <rFont val="Times New Roman"/>
        <family val="1"/>
      </rPr>
      <t>TRƯỜNG ĐẠI HỌC SƯ PHẠM KỸ THUẬT 
THÀNH PHỐ HỒ CHÍ MINH</t>
    </r>
    <r>
      <rPr>
        <b/>
        <sz val="12"/>
        <rFont val="Times New Roman"/>
        <family val="1"/>
      </rPr>
      <t xml:space="preserve">
PHÒNG KHCN-QHQT</t>
    </r>
  </si>
  <si>
    <t>PHÒNG KHCN-QHQT
PGS.TS HOÀNG AN QUỐC</t>
  </si>
  <si>
    <t>6</t>
  </si>
  <si>
    <t>7</t>
  </si>
  <si>
    <t>8</t>
  </si>
  <si>
    <t>9</t>
  </si>
  <si>
    <t>10</t>
  </si>
  <si>
    <t>11</t>
  </si>
  <si>
    <t>12</t>
  </si>
  <si>
    <t>13</t>
  </si>
  <si>
    <t>14</t>
  </si>
  <si>
    <t>15</t>
  </si>
  <si>
    <t>16</t>
  </si>
  <si>
    <t>17</t>
  </si>
  <si>
    <t>PGS.TS Lê Hiếu Giang
Đào Thanh Phong</t>
  </si>
  <si>
    <t>Đào Thanh Phong
ThS. Đặng Minh Phụng</t>
  </si>
  <si>
    <t>NCS Nguyễn Văn Khiển
TS. Đặng Quang Khoa</t>
  </si>
  <si>
    <t>ThS. Tưởng Phước Thọ
Phùng Sơn Thanh</t>
  </si>
  <si>
    <r>
      <t xml:space="preserve">DANH MỤC ĐỀ TÀI NGHIÊN CỨU KHOA HỌC NĂM 2021
KHOA CƠ KHÍ CHẾ TẠO MÁY
</t>
    </r>
    <r>
      <rPr>
        <sz val="14"/>
        <rFont val="Times New Roman"/>
        <family val="1"/>
      </rPr>
      <t>(Kèm theo quyết định số:            /QĐ-ĐHSPKT ngày 31 tháng 12 năm 2020)</t>
    </r>
  </si>
  <si>
    <r>
      <t xml:space="preserve">DANH MỤC ĐỀ TÀI NGHIÊN CỨU KHOA HỌC NĂM 2021
KHOA CÔNG NGHỆ MAY VÀ THỜI TRANG
</t>
    </r>
    <r>
      <rPr>
        <sz val="14"/>
        <rFont val="Times New Roman"/>
        <family val="1"/>
      </rPr>
      <t>(Kèm theo quyết định số:            /QĐ-ĐHSPKT ngày 31 tháng 12 năm 2020)</t>
    </r>
  </si>
  <si>
    <r>
      <t xml:space="preserve">DANH MỤC ĐỀ TÀI NGHIÊN CỨU KHOA HỌC NĂM 2021
KHOA CÔNG HỆ HÓA HỌC VÀ THỰC PHẨM
</t>
    </r>
    <r>
      <rPr>
        <sz val="14"/>
        <rFont val="Times New Roman"/>
        <family val="1"/>
      </rPr>
      <t>(Kèm theo quyết định số:            /QĐ-ĐHSPKT ngày 31 tháng 12 năm 2020)</t>
    </r>
  </si>
  <si>
    <r>
      <t xml:space="preserve">DANH MỤC ĐỀ TÀI NGHIÊN CỨU KHOA HỌC NĂM 2021
KHOA CƠ KHÍ ĐỘNG LỰC
</t>
    </r>
    <r>
      <rPr>
        <sz val="14"/>
        <rFont val="Times New Roman"/>
        <family val="1"/>
      </rPr>
      <t>(Kèm theo quyết định số:            /QĐ-ĐHSPKT ngày 31 tháng 12 năm 2020)</t>
    </r>
  </si>
  <si>
    <r>
      <t xml:space="preserve">DANH MỤC ĐỀ TÀI NGHIÊN CỨU KHOA HỌC NĂM 2021
KHOA CÔNG NGHỆ THÔNG TIN
</t>
    </r>
    <r>
      <rPr>
        <sz val="14"/>
        <rFont val="Times New Roman"/>
        <family val="1"/>
      </rPr>
      <t>(Kèm theo quyết định số:            /QĐ-ĐHSPKT ngày 31 tháng 12 năm 2020)</t>
    </r>
  </si>
  <si>
    <t>Nguyễn Nhựt Phi Long; 
Hoàng Trọng Nghĩa; 
Trần Văn Điền
Nguyễn Đức Long
Đặng Tiến Lâm
Lê Phát Minh</t>
  </si>
  <si>
    <t>18</t>
  </si>
  <si>
    <t>19</t>
  </si>
  <si>
    <t>20</t>
  </si>
  <si>
    <t>21</t>
  </si>
  <si>
    <t>22</t>
  </si>
  <si>
    <t>23</t>
  </si>
  <si>
    <t>24</t>
  </si>
  <si>
    <t>25</t>
  </si>
  <si>
    <t>26</t>
  </si>
  <si>
    <t>27</t>
  </si>
  <si>
    <t>28</t>
  </si>
  <si>
    <r>
      <t xml:space="preserve">DANH MỤC ĐỀ TÀI NGHIÊN CỨU KHOA HỌC NĂM 2021
KHOA ĐIỆN ĐIỆN TỬ
</t>
    </r>
    <r>
      <rPr>
        <sz val="14"/>
        <rFont val="Times New Roman"/>
        <family val="1"/>
      </rPr>
      <t>(Kèm theo quyết định số:            /QĐ-ĐHSPKT ngày 31 tháng 12 năm 2020)</t>
    </r>
  </si>
  <si>
    <t>Vũ Văn Phong
Trần Mạnh Sơn
Tạ Văn Phương
Trần Đức Thiện</t>
  </si>
  <si>
    <r>
      <t xml:space="preserve">DANH MỤC ĐỀ TÀI NGHIÊN CỨU KHOA HỌC NĂM 2021
KHOA KINH TẾ
</t>
    </r>
    <r>
      <rPr>
        <sz val="14"/>
        <rFont val="Times New Roman"/>
        <family val="1"/>
      </rPr>
      <t>(Kèm theo quyết định số:            /QĐ-ĐHSPKT ngày 31 tháng 12 năm 2020)</t>
    </r>
  </si>
  <si>
    <r>
      <t xml:space="preserve">DANH MỤC ĐỀ TÀI NGHIÊN CỨU KHOA HỌC NĂM 2021
KHOA LÝ LUẬN CHÍNH TRỊ
</t>
    </r>
    <r>
      <rPr>
        <sz val="14"/>
        <rFont val="Times New Roman"/>
        <family val="1"/>
      </rPr>
      <t>(Kèm theo quyết định số:            /QĐ-ĐHSPKT ngày 31 tháng 12 năm 2020)</t>
    </r>
  </si>
  <si>
    <r>
      <t xml:space="preserve">DANH MỤC ĐỀ TÀI NGHIÊN CỨU KHOA HỌC NĂM 2021
KHOA NGOẠI NGỮ
</t>
    </r>
    <r>
      <rPr>
        <sz val="14"/>
        <rFont val="Times New Roman"/>
        <family val="1"/>
      </rPr>
      <t>(Kèm theo quyết định số:            /QĐ-ĐHSPKT ngày 31 tháng 12 năm 2020)</t>
    </r>
  </si>
  <si>
    <r>
      <t xml:space="preserve">DANH MỤC ĐỀ TÀI NGHIÊN CỨU KHOA HỌC NĂM 2021
VIỆN SƯ PHẠM KỸ THUẬT
</t>
    </r>
    <r>
      <rPr>
        <sz val="14"/>
        <rFont val="Times New Roman"/>
        <family val="1"/>
      </rPr>
      <t>(Kèm theo quyết định số:            /QĐ-ĐHSPKT ngày 31 tháng 12 năm 2020)</t>
    </r>
  </si>
  <si>
    <r>
      <t xml:space="preserve">DANH MỤC ĐỀ TÀI NGHIÊN CỨU KHOA HỌC NĂM 2021
KHOA IN VÀ TRUYỀN THÔNG
</t>
    </r>
    <r>
      <rPr>
        <sz val="14"/>
        <rFont val="Times New Roman"/>
        <family val="1"/>
      </rPr>
      <t>(Kèm theo quyết định số:            /QĐ-ĐHSPKT ngày 31 tháng 12 năm 2020)</t>
    </r>
  </si>
  <si>
    <r>
      <rPr>
        <b/>
        <sz val="16"/>
        <rFont val="Times New Roman"/>
        <family val="1"/>
      </rPr>
      <t>DANH MỤC ĐỀ TÀI NGHIÊN CỨU KHOA HỌC NĂM 2021
KHOA XÂY DỰNG</t>
    </r>
    <r>
      <rPr>
        <b/>
        <sz val="12"/>
        <rFont val="Times New Roman"/>
        <family val="1"/>
      </rPr>
      <t xml:space="preserve">
</t>
    </r>
    <r>
      <rPr>
        <sz val="12"/>
        <rFont val="Times New Roman"/>
        <family val="1"/>
      </rPr>
      <t>(Kèm theo quyết định số:            /QĐ-ĐHSPKT ngày 31 tháng 12 năm 2020)</t>
    </r>
  </si>
  <si>
    <r>
      <t xml:space="preserve">DANH MỤC ĐỀ TÀI NGHIÊN CỨU KHOA HỌC NĂM 2021
TRUNG TÂM GIÁO DỤC THỂ CHẤT VÀ QUỐC PHÒNG
</t>
    </r>
    <r>
      <rPr>
        <sz val="14"/>
        <rFont val="Times New Roman"/>
        <family val="1"/>
      </rPr>
      <t>(Kèm theo quyết định số:            /QĐ-ĐHSPKT ngày 31 tháng 12 năm 2020)</t>
    </r>
  </si>
  <si>
    <r>
      <t xml:space="preserve">DANH MỤC ĐỀ TÀI NGHIÊN CỨU KHOA HỌC NĂM 2021
KHOA ĐÀO TẠO CHẤT LƯỢNG CAO
</t>
    </r>
    <r>
      <rPr>
        <sz val="14"/>
        <rFont val="Times New Roman"/>
        <family val="1"/>
      </rPr>
      <t>(Kèm theo quyết định số:            /QĐ-ĐHSPKT ngày 31 tháng 12 năm 2020)</t>
    </r>
  </si>
  <si>
    <t>PHÒNG KHCN-QHQT
PGS.TS HOÀNG AN QUỐC</t>
  </si>
  <si>
    <r>
      <t xml:space="preserve">DANH MỤC ĐỀ TÀI NGHIÊN CỨU KHOA HỌC NĂM 2021
KHOA KHOA HỌC ỨNG DỤNG
</t>
    </r>
    <r>
      <rPr>
        <sz val="14"/>
        <rFont val="Times New Roman"/>
        <family val="1"/>
      </rPr>
      <t>(Kèm theo quyết định số:            /QĐ-ĐHSPKT ngày 31 tháng 12 năm 2020)</t>
    </r>
  </si>
  <si>
    <t>01 bài báo đăng trên tạp chí danh mục Hội đồng chức danh GS, PGS có điểm từ 0 - 0,5</t>
  </si>
  <si>
    <r>
      <t xml:space="preserve">DANH MỤC ĐỀ TÀI NGHIÊN CỨU KHOA HỌC CẤP TRƯỜNG TRỌNG ĐIỂM NĂM 2021
</t>
    </r>
    <r>
      <rPr>
        <sz val="14"/>
        <rFont val="Times New Roman"/>
        <family val="1"/>
      </rPr>
      <t>(Kèm theo quyết định số:            /QĐ-ĐHSPKT ngày 31 tháng 12 năm 2020)</t>
    </r>
  </si>
  <si>
    <t>PHÒNG KHCN-QHQT</t>
  </si>
  <si>
    <t>116.000.000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</si>
  <si>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</si>
  <si>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</si>
  <si>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</si>
  <si>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</si>
  <si>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</si>
  <si>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</si>
  <si>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</si>
  <si>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</si>
  <si>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</si>
  <si>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</si>
  <si>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</si>
  <si>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</si>
  <si>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</si>
  <si>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</si>
  <si>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</si>
  <si>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</si>
  <si>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</si>
  <si>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</si>
  <si>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</si>
  <si>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</si>
  <si>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</si>
  <si>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</si>
  <si>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</si>
  <si>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</si>
  <si>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</si>
  <si>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</si>
  <si>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</si>
  <si>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</si>
  <si>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</si>
  <si>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</si>
  <si>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</si>
  <si>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</si>
  <si>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</si>
  <si>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</si>
  <si>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</si>
  <si>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</si>
  <si>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</si>
  <si>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</si>
  <si>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</si>
  <si>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</si>
  <si>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</si>
  <si>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</si>
  <si>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</si>
  <si>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</si>
  <si>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</si>
  <si>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</si>
  <si>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</si>
  <si>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</si>
  <si>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</si>
  <si>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</si>
  <si>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</si>
  <si>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</si>
  <si>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</si>
  <si>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</si>
  <si>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</si>
  <si>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</si>
  <si>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</si>
  <si>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</si>
  <si>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</si>
  <si>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</si>
  <si>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</si>
  <si>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</si>
  <si>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</si>
  <si>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</si>
  <si>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</si>
  <si>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</si>
  <si>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</si>
  <si>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</si>
  <si>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</si>
  <si>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</si>
  <si>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</si>
  <si>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</si>
  <si>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</si>
  <si>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</si>
  <si>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Tên bài báo</t>
  </si>
  <si>
    <t>Tác giả</t>
  </si>
  <si>
    <t>Tạp chí</t>
  </si>
  <si>
    <t>Link</t>
  </si>
  <si>
    <t>Lý Vĩnh Đạt
Đinh Tấn Ngọc
Ngô Thị Ngọc Thắm</t>
  </si>
  <si>
    <t>Optimization of Fin with Rectangular and Triangular Shapes by Levenberg – Marquardt
Method</t>
  </si>
  <si>
    <t>Long Nhut-Phi Nguyen, Quan Nguyen, Son Hoai Nguyen</t>
  </si>
  <si>
    <t>Mathematical Modelling of Engineering Problems
Vol. 9, No. 1, February, 2022, pp. 245-250</t>
  </si>
  <si>
    <t>https://www.iieta.org/journals/mmep/paper/10.18280/mmep.090130</t>
  </si>
  <si>
    <t>Thiết kế chế tạo và thử nghiệm thiết bị thu hồi năng lượng sống dạng phao</t>
  </si>
  <si>
    <t>Phan Công Bình, Tưởng Phước Thọ, Phùng Sơn Thanh</t>
  </si>
  <si>
    <t>chấp nhận đăng - Tạp chí Cơ khí Việt Nam, số 295, tháng 10 năm 2022</t>
  </si>
  <si>
    <t>A Study of Poly(butylene Terephthalate) and Thermoplastic Polyurethane</t>
  </si>
  <si>
    <t xml:space="preserve">Van Tron Tran, Nga Thi-Hong Pham, Hoang-Khang Lu, Ngoc Tran-Nhu Nguyen, Huy Huynh-Nhat Do, Duy-Quang Doan, Tran Minh The Uyen &amp; Hoang Van Huong </t>
  </si>
  <si>
    <t>Polymer Science, Series A volume 63, pagesS58–S63 (2021)</t>
  </si>
  <si>
    <t>https://link.springer.com/article/10.1134/S0965545X22020110</t>
  </si>
  <si>
    <t>The Effect of Airflow Rate on the Cooling Capacity of Minichannel Evaporator Using CO2 Refrigerant</t>
  </si>
  <si>
    <t>Tronghieu Nguyen, Thanhtrung Dang. Minhhung Doan</t>
  </si>
  <si>
    <t>International Conference on Green Technology and Sustainable Development,  
GTSD 2020: Computational Intelligence Methods for Green Technology and Sustainable Development pp 399–408</t>
  </si>
  <si>
    <t>https://link.springer.com/chapter/10.1007/978-3-030-62324-1_34</t>
  </si>
  <si>
    <t>Proposing design option for horizontal axial tensile-compression
fatigue testing machine for carbon steel</t>
  </si>
  <si>
    <t>Hoang Huy Duong, Nghia Trong Hoang, Dien Van Tran, Long Duc Nguyen, Lam Tien Dang, Minh Phat Le, Long Nhut-Phi Nguyen</t>
  </si>
  <si>
    <t>International Journal of Latest Engineering and Management Research (IJLEMR)
ISSN: 2455-4847
www.ijlemr.com || Volume 07 - Issue 09 || September 2022 || PP. 12-17</t>
  </si>
  <si>
    <t>https://ijlemr.com/papers/volume7-issue09/3-IJLEMR-66692.pdf</t>
  </si>
  <si>
    <t>The Low – Cost Accelerometer Calibration
Algorithm Meets Accuracy Compared to High –
Quality Accelerometer</t>
  </si>
  <si>
    <t xml:space="preserve">Doan Van Nguyen, Quyen Tra-Kim Nguyen, Long Nhut-Phi Nguyen
</t>
  </si>
  <si>
    <t>IJISET - International Journal of Innovative Science, Engineering &amp; Technology, Vol. 09 Issue 09, September 2022
ISSN (Online) 2348 – 7968 | Impact Factor – 6.72</t>
  </si>
  <si>
    <t>https://ijiset.com/vol9/v9s9/IJISET_V9_I09_01.pdf</t>
  </si>
  <si>
    <t>PHÁT HIỆN MOTIF BẰNG THUẬT TOÁN SCRIMP++ CẢI TIẾN</t>
  </si>
  <si>
    <t>Nguyễn Thành Sơn, Trần Thị Dung</t>
  </si>
  <si>
    <t>Tạp chí Khoa học Trường Đại học Sư phạm TP.HCM, tập 19, số 3 (2022): 201-212</t>
  </si>
  <si>
    <t>https://journal.hcmue.edu.vn/index.php/hcmuejos/article/view/3280</t>
  </si>
  <si>
    <t>The Impact of Capital Structure on the Profitability of Vietnamese Listed Banks</t>
  </si>
  <si>
    <t>Tran Thuy Ai Phuong, Nguyen Thi Hoang Anh</t>
  </si>
  <si>
    <t>International Journal of Management and Economics Invention, ISSN: 2395-7220, Volume: 08 Issue: 05 May 2022</t>
  </si>
  <si>
    <t>Differences in Consumers Intention to Use E-Payments in Large Cities and Small Provinces in Vietnam</t>
  </si>
  <si>
    <t>Nguyen thi Thanh Van, Bui Thi My Tien</t>
  </si>
  <si>
    <t>https://revista.fct.unesp.br/index.php/Nuances/article/view/9120</t>
  </si>
  <si>
    <t>Determine the Location for Reactive Power Compensation in the Microgrid Based on the Hybrid Neural Network</t>
  </si>
  <si>
    <t>H.T.N. Thuong, L.T. Nghia, P. T. Tan, T. T. Giang, N. P. B. Long</t>
  </si>
  <si>
    <t xml:space="preserve">Electrical Engineering | Open Access
Vol. 8 No. 03 (2022) | Page No.: 13 - 18 </t>
  </si>
  <si>
    <t>https://ijsei.in/index.php/ijsei/article/view/219</t>
  </si>
  <si>
    <t>Triết lý giáo dục hiện sinh với việc phát triển năng lực cá nhân hóa học tập cho người học</t>
  </si>
  <si>
    <t>Trần Thị Thảo, Trần Thị Chữ</t>
  </si>
  <si>
    <t>Tạp chí Khoa học Giáo dục Việt Nam, tập 18 số S1, Năm 2022</t>
  </si>
  <si>
    <t xml:space="preserve">The Role of Trust and Team Culture in Knowledge Sharing
and OCBs among Government Officials
</t>
  </si>
  <si>
    <t>Thi-Thanh-Thuy Nguyen, Thi-Thanh-Hien Phan, Thuy-Ai-Phuong Tran</t>
  </si>
  <si>
    <t>Asian Journal of Business and Management (ISSN: 2321 - 2802)
Volume 9 – Issue 5, December 2021</t>
  </si>
  <si>
    <t>https://www.researchgate.net/publication/357474459_Role_of_Trust_and_Team_Culture_in_Knowledge_Sharing_and_OCBs_among_Government_Officials</t>
  </si>
  <si>
    <t>https://etasr.com/index.php/ETASR/article/view/4758</t>
  </si>
  <si>
    <t>Nâng cao hiệu quả may áo dài với bộ công cụ hỗ trợ gồm qui trình may mới và các video hướng dẫn</t>
  </si>
  <si>
    <t>Phùng Thị Bích Dung</t>
  </si>
  <si>
    <t>Journal of Technical Education Science, (66), 94–100.</t>
  </si>
  <si>
    <t>https://jte.hcmute.edu.vn/index.php/jte/article/view/1071</t>
  </si>
  <si>
    <t>Experimental model of determining drape coefficient of fabric through image analyzing techniques</t>
  </si>
  <si>
    <t>Nguyen, T.-A., Ta, V. T. O., &amp; Nguyen, T. H</t>
  </si>
  <si>
    <t>Journal of Technical Education Science, (68), 121–127.</t>
  </si>
  <si>
    <t>https://jte.hcmute.edu.vn/index.php/jte/article/view/1102</t>
  </si>
  <si>
    <t>Experimental and Numerical Investigation of the
Shearing Process Square Tube Steel</t>
  </si>
  <si>
    <t>Thanh Tan Nguyen, Long Nhut-Phi Nguyen, Van Huong Hoang, Dai Gia Ton, Dai Nghia Vu, Hoang Tan Nguyen, Hong Tan Bui</t>
  </si>
  <si>
    <t>International Journal of Multidisciplinary Research and Publications
ISSN (Online): 2581-6187</t>
  </si>
  <si>
    <t>http://ijmrap.com/wp-content/uploads/2022/09/IJMRAP-V5N3P125Y22.pdf</t>
  </si>
  <si>
    <t>Nghiệm thu đợt 3</t>
  </si>
  <si>
    <t>Kỹ thuật</t>
  </si>
  <si>
    <t>Kinh tế XH-NV</t>
  </si>
  <si>
    <t>Giáo dục</t>
  </si>
  <si>
    <t>Lĩnh vực</t>
  </si>
  <si>
    <t>Analytical Design of Fractional-Order PI Controller for Parallel Cascade Control Systems
The Pareto optimal robust design of generalized-order PI Controllers based on the decentralized structure for multivariable processes</t>
  </si>
  <si>
    <t xml:space="preserve">Truong Nguyen Luan Vu, Vo Lam Chuong, Nguyen Tam Nguyen Truong, Jae Hak Jung
Vo Lam Chuong, Truong Nguyen Luan Vu, Nguyen Tam Nguyen Truong &amp; Jae Hak Jung </t>
  </si>
  <si>
    <t>Appl. Sci. 2022, 12(4), 2222
Korean Journal of Chemical Engineering volume 39, pages865–875 (2022)</t>
  </si>
  <si>
    <t xml:space="preserve">https://www.mdpi.com/2076-3417/12/4/2222
https://link.springer.com/article/10.1007/s11814-021-0982-2
</t>
  </si>
  <si>
    <t>A Ternary Neural Network with Compressed Quantized Weight Matrix for Low Power Embedded Systems
Quantized Neural Networks for Low-cost Computers</t>
  </si>
  <si>
    <t>Son Ngoc Truong
Trang Dang Phuoc Hai, Hien Huynh Thi Thu, Son Ngoc Truong</t>
  </si>
  <si>
    <t>Eng. Technol. Appl. Sci. Res., vol. 12, no. 2, pp. 8311–8315, Apr. 2022.
International Journal of Applied Science and Research
ISSN:2581-7876, vol 5. iss. 1, pp. 169-173, Jan. 2022</t>
  </si>
  <si>
    <t>Current education of revolutionary ideals for university students in the context of international integration in Vietnam
Giáo dục lý tưởng cách mạng cho sinh viên trong bối cảnh hội nhập quốc tế ở Việt Nam hiện nay</t>
  </si>
  <si>
    <t>Nguyen Thi Nhu Thuy, Nguyen Thi Quyet
Nguyễn Thị Quyết, Nguyễn Thị Như Thúy</t>
  </si>
  <si>
    <t>Nuances: estudos sobre Educação, Presidente Prudente, v. 32, n. 00, p. e021007, 2021
Tạp chí Giáo chức số 176 (12/2021), ISSN 1859-2902</t>
  </si>
  <si>
    <t>p</t>
  </si>
  <si>
    <t>16/9/2022</t>
  </si>
  <si>
    <t>2765-07/9/2022</t>
  </si>
  <si>
    <t xml:space="preserve">30/5/2022
</t>
  </si>
  <si>
    <t>09/11/2022</t>
  </si>
  <si>
    <t>3265-01/11/2022</t>
  </si>
  <si>
    <t xml:space="preserve">                                       </t>
  </si>
  <si>
    <t>62.000.000</t>
  </si>
  <si>
    <t>Tổng: Năm tỷ không trăm tám mươi triệu đồng</t>
  </si>
  <si>
    <t>Kết quả đạt được</t>
  </si>
  <si>
    <t>DANH MỤC NGHIỆM THU ĐỀ TÀI NGHIÊN CỨU KHOA HỌC CẤP TRƯỜNG TRỌNG ĐIỂM NĂM 2021</t>
  </si>
  <si>
    <t>Tp. Hồ Chí Minh, ngày 08 tháng  02 năm 2023</t>
  </si>
  <si>
    <t>PHÒNG KHCN
PGS. TS Hoàng An Quốc</t>
  </si>
  <si>
    <t>Đạt</t>
  </si>
  <si>
    <r>
      <t xml:space="preserve">DANH MỤC ĐỀ TÀI NGHIÊN CỨU KHOA HỌC CẤP TRƯỜNG NĂM 2021 - THEO DÕI
</t>
    </r>
    <r>
      <rPr>
        <sz val="20"/>
        <color indexed="8"/>
        <rFont val="Times New Roman"/>
        <family val="1"/>
      </rPr>
      <t>(Kèm theo quyết định số:            /QĐ-ĐHSPKT ngày 31 tháng 12 năm 2020)</t>
    </r>
  </si>
  <si>
    <t>Đợt nghiệm thu</t>
  </si>
  <si>
    <t>gia hạn đợt 3</t>
  </si>
  <si>
    <t xml:space="preserve">ThS. Nguyễn Văn Đoàn        </t>
  </si>
  <si>
    <t xml:space="preserve">- Tham khảo các nguyên lý tạo ra cảm biến gia tốc dạng sin.
- Thiết kế cơ cấu cơ khí phù hợp với nguyên lý trên sử dụng động cơ Servo.
- Tính toán các giá trị gia tốc từ cơ cấu trên
- Mô phỏng giá trị gia tốc trên phần mềm chuyên dụng.
</t>
  </si>
  <si>
    <t>01 bài báo đăng trên tạp chí trong nước thuộc danh mục của HĐ chức danh GS, PGS có điểm 0-0,5</t>
  </si>
  <si>
    <t>đợt 3</t>
  </si>
  <si>
    <t>Nguyễn Nhựt Phi Long; Hoàng Trọng Nghĩa; Trần Văn Điền (Đại học Trà Vinh)</t>
  </si>
  <si>
    <t>01 Bài báo đăng trên tạp chí quốc tế khác có mã số ISSN</t>
  </si>
  <si>
    <t xml:space="preserve">Nguyễn Hoàng Tân - 16144376
Bùi Hồng Tân-18143149
</t>
  </si>
  <si>
    <t>KHOA CƠ KHÍ MÁY: 12 bài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</si>
</sst>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86" formatCode="_(* #,##0_);_(* \(#,##0\);_(* &quot;-&quot;??_);_(@_)"/>
  </numFmts>
  <fonts count="36">
    <font>
      <sz val="12"/>
      <name val="VNI-Times"/>
    </font>
    <font>
      <sz val="12"/>
      <name val="VNI-Times"/>
    </font>
    <font>
      <sz val="12"/>
      <name val="Times New Roman"/>
      <family val="1"/>
    </font>
    <font>
      <b/>
      <sz val="12"/>
      <name val="Times New Roman"/>
      <family val="1"/>
    </font>
    <font>
      <sz val="12"/>
      <name val="VNI-Times"/>
    </font>
    <font>
      <u/>
      <sz val="12"/>
      <color indexed="12"/>
      <name val="VNI-Times"/>
    </font>
    <font>
      <b/>
      <sz val="18"/>
      <name val="Times New Roman"/>
      <family val="1"/>
    </font>
    <font>
      <b/>
      <sz val="12"/>
      <color indexed="8"/>
      <name val="Times New Roman"/>
      <family val="1"/>
    </font>
    <font>
      <sz val="12"/>
      <color indexed="8"/>
      <name val="Times New Roman"/>
      <family val="1"/>
    </font>
    <font>
      <i/>
      <sz val="12"/>
      <color indexed="8"/>
      <name val="Times New Roman"/>
      <family val="1"/>
    </font>
    <font>
      <sz val="13"/>
      <name val="Times New Roman"/>
      <family val="1"/>
    </font>
    <font>
      <b/>
      <sz val="12"/>
      <color indexed="10"/>
      <name val="Times New Roman"/>
      <family val="1"/>
    </font>
    <font>
      <b/>
      <sz val="12"/>
      <color indexed="10"/>
      <name val="Times New Roman"/>
      <family val="1"/>
    </font>
    <font>
      <b/>
      <sz val="12"/>
      <color indexed="10"/>
      <name val="Times New Roman"/>
      <family val="1"/>
    </font>
    <font>
      <i/>
      <sz val="12"/>
      <name val="Times New Roman"/>
      <family val="1"/>
    </font>
    <font>
      <sz val="15"/>
      <name val="Times New Roman"/>
      <family val="1"/>
    </font>
    <font>
      <sz val="14"/>
      <name val="Times New Roman"/>
      <family val="1"/>
    </font>
    <font>
      <sz val="12"/>
      <name val="Arial"/>
      <family val="2"/>
      <charset val="163"/>
    </font>
    <font>
      <sz val="12"/>
      <name val="Times New Roman"/>
      <family val="1"/>
      <charset val="163"/>
    </font>
    <font>
      <b/>
      <sz val="16"/>
      <name val="Times New Roman"/>
      <family val="1"/>
    </font>
    <font>
      <b/>
      <sz val="14"/>
      <name val="Times New Roman"/>
      <family val="1"/>
    </font>
    <font>
      <b/>
      <sz val="13"/>
      <name val="Times New Roman"/>
      <family val="1"/>
    </font>
    <font>
      <u/>
      <sz val="12"/>
      <name val="VNI-Times"/>
    </font>
    <font>
      <i/>
      <sz val="14"/>
      <name val="Times New Roman"/>
      <family val="1"/>
    </font>
    <font>
      <sz val="20"/>
      <color indexed="8"/>
      <name val="Times New Roman"/>
      <family val="1"/>
    </font>
    <font>
      <sz val="11"/>
      <name val="Times New Roman"/>
      <family val="1"/>
    </font>
    <font>
      <sz val="11"/>
      <color theme="1"/>
      <name val="Calibri"/>
      <family val="2"/>
      <scheme val="minor"/>
    </font>
    <font>
      <sz val="11"/>
      <color theme="1"/>
      <name val="Calibri"/>
      <family val="2"/>
      <charset val="163"/>
      <scheme val="minor"/>
    </font>
    <font>
      <b/>
      <sz val="12"/>
      <color theme="1"/>
      <name val="Times New Roman"/>
      <family val="1"/>
    </font>
    <font>
      <sz val="12"/>
      <color theme="1"/>
      <name val="Times New Roman"/>
      <family val="1"/>
    </font>
    <font>
      <sz val="10"/>
      <color rgb="FF000000"/>
      <name val="Times New Roman"/>
      <family val="1"/>
    </font>
    <font>
      <u/>
      <sz val="12"/>
      <color theme="1"/>
      <name val="Times New Roman"/>
      <family val="1"/>
    </font>
    <font>
      <sz val="12"/>
      <color rgb="FFFF0000"/>
      <name val="Times New Roman"/>
      <family val="1"/>
    </font>
    <font>
      <b/>
      <sz val="10"/>
      <color rgb="FF000000"/>
      <name val="Times New Roman"/>
      <family val="1"/>
    </font>
    <font>
      <b/>
      <sz val="12"/>
      <color rgb="FFFF0000"/>
      <name val="Times New Roman"/>
      <family val="1"/>
    </font>
    <font>
      <b/>
      <sz val="20"/>
      <color theme="1"/>
      <name val="Times New Roman"/>
      <family val="1"/>
    </font>
  </fonts>
  <fills count="3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FFFFFF"/>
      </patternFill>
    </fill>
    <fill>
      <patternFill patternType="solid">
        <fgColor rgb="FFFFFF00"/>
        <bgColor rgb="FFFFFF00"/>
      </patternFill>
    </fill>
    <fill>
      <patternFill patternType="solid">
        <fgColor rgb="FFDDD9C4"/>
        <bgColor rgb="FFDDD9C4"/>
      </patternFill>
    </fill>
    <fill>
      <patternFill patternType="solid">
        <fgColor rgb="FF92CDDC"/>
        <bgColor rgb="FF92CDDC"/>
      </patternFill>
    </fill>
    <fill>
      <patternFill patternType="solid">
        <fgColor theme="6"/>
        <bgColor rgb="FF92CDDC"/>
      </patternFill>
    </fill>
    <fill>
      <patternFill patternType="solid">
        <fgColor theme="6"/>
        <bgColor indexed="64"/>
      </patternFill>
    </fill>
    <fill>
      <patternFill patternType="solid">
        <fgColor theme="0"/>
        <bgColor rgb="FF0C5ADB"/>
      </patternFill>
    </fill>
    <fill>
      <patternFill patternType="solid">
        <fgColor rgb="FF00B050"/>
        <bgColor rgb="FF76933C"/>
      </patternFill>
    </fill>
    <fill>
      <patternFill patternType="solid">
        <fgColor rgb="FFCCC0DA"/>
        <bgColor rgb="FFCCC0DA"/>
      </patternFill>
    </fill>
    <fill>
      <patternFill patternType="solid">
        <fgColor theme="0"/>
        <bgColor rgb="FFFDE9D9"/>
      </patternFill>
    </fill>
    <fill>
      <patternFill patternType="solid">
        <fgColor theme="9" tint="-0.249977111117893"/>
        <bgColor rgb="FF538DD5"/>
      </patternFill>
    </fill>
    <fill>
      <patternFill patternType="solid">
        <fgColor theme="0"/>
        <bgColor rgb="FF538DD5"/>
      </patternFill>
    </fill>
    <fill>
      <patternFill patternType="solid">
        <fgColor rgb="FFC27BA0"/>
        <bgColor rgb="FFC27BA0"/>
      </patternFill>
    </fill>
    <fill>
      <patternFill patternType="solid">
        <fgColor rgb="FF674EA7"/>
        <bgColor rgb="FF674EA7"/>
      </patternFill>
    </fill>
    <fill>
      <patternFill patternType="solid">
        <fgColor rgb="FFFFD966"/>
        <bgColor rgb="FFFFD966"/>
      </patternFill>
    </fill>
    <fill>
      <patternFill patternType="solid">
        <fgColor theme="5" tint="0.59999389629810485"/>
        <bgColor indexed="64"/>
      </patternFill>
    </fill>
    <fill>
      <patternFill patternType="solid">
        <fgColor theme="5" tint="0.59999389629810485"/>
        <bgColor rgb="FF00FFFF"/>
      </patternFill>
    </fill>
    <fill>
      <patternFill patternType="solid">
        <fgColor rgb="FF00FFFF"/>
        <bgColor rgb="FF00FFFF"/>
      </patternFill>
    </fill>
    <fill>
      <patternFill patternType="solid">
        <fgColor theme="6" tint="0.59999389629810485"/>
        <bgColor indexed="64"/>
      </patternFill>
    </fill>
    <fill>
      <patternFill patternType="solid">
        <fgColor theme="6" tint="0.59999389629810485"/>
        <bgColor rgb="FF00FFFF"/>
      </patternFill>
    </fill>
    <fill>
      <patternFill patternType="solid">
        <fgColor theme="5" tint="0.39997558519241921"/>
        <bgColor indexed="64"/>
      </patternFill>
    </fill>
    <fill>
      <patternFill patternType="solid">
        <fgColor theme="9"/>
        <bgColor indexed="64"/>
      </patternFill>
    </fill>
    <fill>
      <patternFill patternType="solid">
        <fgColor rgb="FF7030A0"/>
        <bgColor indexed="64"/>
      </patternFill>
    </fill>
    <fill>
      <patternFill patternType="solid">
        <fgColor rgb="FFBF9000"/>
        <bgColor rgb="FFBF9000"/>
      </patternFill>
    </fill>
    <fill>
      <patternFill patternType="solid">
        <fgColor theme="9" tint="-0.249977111117893"/>
        <bgColor indexed="64"/>
      </patternFill>
    </fill>
    <fill>
      <patternFill patternType="solid">
        <fgColor theme="6" tint="0.39997558519241921"/>
        <bgColor indexed="64"/>
      </patternFill>
    </fill>
    <fill>
      <patternFill patternType="solid">
        <fgColor theme="7"/>
        <bgColor indexed="64"/>
      </patternFill>
    </fill>
    <fill>
      <patternFill patternType="solid">
        <fgColor theme="9" tint="0.39997558519241921"/>
        <bgColor rgb="FFBF9000"/>
      </patternFill>
    </fill>
    <fill>
      <patternFill patternType="solid">
        <fgColor theme="0"/>
        <bgColor rgb="FFBF9000"/>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8">
    <xf numFmtId="0" fontId="0"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0" fontId="26" fillId="0" borderId="0"/>
    <xf numFmtId="0" fontId="26" fillId="0" borderId="0"/>
    <xf numFmtId="0" fontId="27" fillId="0" borderId="0"/>
    <xf numFmtId="0" fontId="5" fillId="0" borderId="0" applyNumberFormat="0" applyFill="0" applyBorder="0" applyAlignment="0" applyProtection="0">
      <alignment vertical="top"/>
      <protection locked="0"/>
    </xf>
  </cellStyleXfs>
  <cellXfs count="55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vertical="center" wrapText="1"/>
    </xf>
    <xf numFmtId="186" fontId="2" fillId="0" borderId="0" xfId="2" applyNumberFormat="1" applyFont="1" applyAlignment="1">
      <alignment horizontal="left" vertical="top"/>
    </xf>
    <xf numFmtId="0" fontId="2" fillId="0" borderId="0" xfId="0" applyFont="1" applyFill="1"/>
    <xf numFmtId="0" fontId="3" fillId="0" borderId="1" xfId="0" applyFont="1" applyFill="1" applyBorder="1" applyAlignment="1">
      <alignment horizontal="center" vertical="top" wrapText="1"/>
    </xf>
    <xf numFmtId="186" fontId="3" fillId="0" borderId="1" xfId="2" applyNumberFormat="1" applyFont="1" applyFill="1" applyBorder="1" applyAlignment="1">
      <alignment horizontal="center" vertical="top" wrapText="1"/>
    </xf>
    <xf numFmtId="0" fontId="2" fillId="0" borderId="0" xfId="0" applyFont="1" applyAlignment="1">
      <alignment vertical="center"/>
    </xf>
    <xf numFmtId="0" fontId="3" fillId="0" borderId="1" xfId="0" applyFont="1" applyFill="1" applyBorder="1" applyAlignment="1">
      <alignment horizontal="left" vertical="center"/>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186" fontId="2" fillId="0" borderId="1" xfId="0" applyNumberFormat="1" applyFont="1" applyFill="1" applyBorder="1" applyAlignment="1">
      <alignment vertical="center"/>
    </xf>
    <xf numFmtId="3" fontId="28" fillId="0" borderId="1" xfId="0" applyNumberFormat="1" applyFont="1" applyBorder="1" applyAlignment="1">
      <alignment horizontal="right"/>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186" fontId="2" fillId="0" borderId="1" xfId="0" applyNumberFormat="1" applyFont="1" applyFill="1" applyBorder="1" applyAlignment="1">
      <alignment horizontal="center" vertical="center"/>
    </xf>
    <xf numFmtId="186" fontId="2" fillId="0" borderId="1" xfId="1"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9" fillId="0" borderId="0" xfId="0" applyFont="1" applyAlignment="1"/>
    <xf numFmtId="0" fontId="0" fillId="0" borderId="0" xfId="0" applyFont="1" applyAlignment="1"/>
    <xf numFmtId="186" fontId="2" fillId="0" borderId="0" xfId="1" applyNumberFormat="1" applyFont="1" applyAlignment="1">
      <alignment horizontal="left" vertical="top"/>
    </xf>
    <xf numFmtId="0" fontId="2" fillId="0" borderId="0" xfId="0" applyFont="1" applyFill="1" applyAlignment="1">
      <alignment vertical="top"/>
    </xf>
    <xf numFmtId="0" fontId="2" fillId="0" borderId="1" xfId="0" applyFont="1" applyFill="1" applyBorder="1" applyAlignment="1">
      <alignment vertical="center" wrapText="1"/>
    </xf>
    <xf numFmtId="0" fontId="2" fillId="0" borderId="0" xfId="0" applyFont="1" applyFill="1" applyAlignment="1">
      <alignment vertical="top" wrapText="1"/>
    </xf>
    <xf numFmtId="0" fontId="2" fillId="0" borderId="0" xfId="0" applyFont="1" applyAlignment="1">
      <alignment wrapText="1"/>
    </xf>
    <xf numFmtId="0" fontId="29" fillId="0" borderId="0" xfId="0" applyFont="1" applyAlignment="1"/>
    <xf numFmtId="0" fontId="30" fillId="0" borderId="0" xfId="0" applyFont="1" applyAlignment="1"/>
    <xf numFmtId="3" fontId="29" fillId="0" borderId="1" xfId="0" applyNumberFormat="1" applyFont="1" applyBorder="1" applyAlignment="1">
      <alignment horizontal="right"/>
    </xf>
    <xf numFmtId="186" fontId="3" fillId="2" borderId="1" xfId="0" applyNumberFormat="1" applyFont="1" applyFill="1" applyBorder="1" applyAlignment="1">
      <alignment horizontal="right" vertical="center"/>
    </xf>
    <xf numFmtId="186" fontId="2" fillId="2" borderId="1" xfId="1" applyNumberFormat="1" applyFont="1" applyFill="1" applyBorder="1" applyAlignment="1">
      <alignment horizontal="left" vertical="top" wrapText="1"/>
    </xf>
    <xf numFmtId="186" fontId="3" fillId="2" borderId="1" xfId="0" applyNumberFormat="1" applyFont="1" applyFill="1" applyBorder="1" applyAlignment="1">
      <alignment horizontal="center" vertical="center"/>
    </xf>
    <xf numFmtId="0" fontId="30" fillId="0" borderId="0" xfId="0" applyFont="1" applyFill="1" applyAlignment="1"/>
    <xf numFmtId="3" fontId="28" fillId="2" borderId="1" xfId="0" applyNumberFormat="1" applyFont="1" applyFill="1" applyBorder="1" applyAlignment="1"/>
    <xf numFmtId="0" fontId="28" fillId="2" borderId="1" xfId="0" applyFont="1" applyFill="1" applyBorder="1" applyAlignment="1">
      <alignment vertical="top" wrapText="1"/>
    </xf>
    <xf numFmtId="0" fontId="29" fillId="0" borderId="1" xfId="0" applyFont="1" applyBorder="1" applyAlignment="1">
      <alignment horizontal="center" vertical="top"/>
    </xf>
    <xf numFmtId="0" fontId="29" fillId="0" borderId="1" xfId="0" applyFont="1" applyBorder="1" applyAlignment="1">
      <alignment vertical="top" wrapText="1"/>
    </xf>
    <xf numFmtId="0" fontId="29" fillId="0" borderId="1" xfId="0" applyFont="1" applyBorder="1" applyAlignment="1">
      <alignment horizontal="left" vertical="top" wrapText="1"/>
    </xf>
    <xf numFmtId="0" fontId="29" fillId="3" borderId="1" xfId="0" applyFont="1" applyFill="1" applyBorder="1" applyAlignment="1">
      <alignment horizontal="center" vertical="center" wrapText="1"/>
    </xf>
    <xf numFmtId="0" fontId="29" fillId="3" borderId="1" xfId="0" applyFont="1" applyFill="1" applyBorder="1" applyAlignment="1">
      <alignment vertical="center" wrapText="1"/>
    </xf>
    <xf numFmtId="3" fontId="29"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0" fontId="29" fillId="3" borderId="1" xfId="0" applyFont="1" applyFill="1" applyBorder="1" applyAlignment="1">
      <alignment vertical="top" wrapText="1"/>
    </xf>
    <xf numFmtId="0" fontId="29" fillId="3" borderId="1" xfId="0" applyFont="1" applyFill="1" applyBorder="1" applyAlignment="1">
      <alignment horizontal="left" vertical="top" wrapText="1"/>
    </xf>
    <xf numFmtId="0" fontId="29" fillId="3" borderId="1" xfId="0" applyFont="1" applyFill="1" applyBorder="1" applyAlignment="1">
      <alignment horizontal="left" vertical="center" wrapText="1"/>
    </xf>
    <xf numFmtId="0" fontId="29" fillId="0" borderId="1" xfId="0" applyFont="1" applyBorder="1" applyAlignment="1">
      <alignment horizontal="left" wrapText="1"/>
    </xf>
    <xf numFmtId="0" fontId="29" fillId="3" borderId="1" xfId="0" applyFont="1" applyFill="1" applyBorder="1" applyAlignment="1">
      <alignment wrapText="1"/>
    </xf>
    <xf numFmtId="0" fontId="29" fillId="0" borderId="1" xfId="0" applyFont="1" applyBorder="1" applyAlignment="1">
      <alignment wrapText="1"/>
    </xf>
    <xf numFmtId="0" fontId="29" fillId="0" borderId="1" xfId="0" applyFont="1" applyBorder="1" applyAlignment="1">
      <alignment horizontal="center" vertical="center"/>
    </xf>
    <xf numFmtId="186" fontId="29" fillId="0" borderId="1" xfId="1" applyNumberFormat="1" applyFont="1" applyBorder="1" applyAlignment="1">
      <alignment horizontal="right" vertical="center"/>
    </xf>
    <xf numFmtId="186" fontId="29" fillId="0" borderId="1" xfId="1" applyNumberFormat="1" applyFont="1" applyBorder="1" applyAlignment="1">
      <alignment horizontal="right" vertical="center" wrapText="1"/>
    </xf>
    <xf numFmtId="0" fontId="29" fillId="0" borderId="1" xfId="0" applyFont="1" applyFill="1" applyBorder="1" applyAlignment="1">
      <alignment horizontal="center" vertical="center"/>
    </xf>
    <xf numFmtId="186" fontId="29" fillId="0" borderId="1" xfId="0" applyNumberFormat="1" applyFont="1" applyFill="1" applyBorder="1" applyAlignment="1">
      <alignment vertical="center"/>
    </xf>
    <xf numFmtId="0" fontId="29" fillId="0" borderId="0" xfId="0" applyFont="1"/>
    <xf numFmtId="0" fontId="29" fillId="0" borderId="1" xfId="0" applyFont="1" applyFill="1" applyBorder="1" applyAlignment="1">
      <alignment horizontal="left" vertical="top" wrapText="1"/>
    </xf>
    <xf numFmtId="186" fontId="28" fillId="0" borderId="1" xfId="0" applyNumberFormat="1" applyFont="1" applyFill="1" applyBorder="1" applyAlignment="1">
      <alignment vertical="top"/>
    </xf>
    <xf numFmtId="186" fontId="28" fillId="2" borderId="1" xfId="0" applyNumberFormat="1" applyFont="1" applyFill="1" applyBorder="1" applyAlignment="1">
      <alignment vertical="center"/>
    </xf>
    <xf numFmtId="186" fontId="28" fillId="2" borderId="1" xfId="0" applyNumberFormat="1" applyFont="1" applyFill="1" applyBorder="1" applyAlignment="1">
      <alignment vertical="top"/>
    </xf>
    <xf numFmtId="0" fontId="29" fillId="0" borderId="1" xfId="0" applyFont="1" applyFill="1" applyBorder="1" applyAlignment="1">
      <alignment horizontal="center" vertical="top"/>
    </xf>
    <xf numFmtId="0" fontId="29" fillId="0" borderId="1" xfId="0" quotePrefix="1" applyFont="1" applyFill="1" applyBorder="1" applyAlignment="1">
      <alignment horizontal="left" vertical="top" wrapText="1"/>
    </xf>
    <xf numFmtId="186" fontId="29" fillId="0" borderId="1" xfId="0" applyNumberFormat="1" applyFont="1" applyFill="1" applyBorder="1" applyAlignment="1">
      <alignment horizontal="right" vertical="center"/>
    </xf>
    <xf numFmtId="0" fontId="28" fillId="0" borderId="1" xfId="0" applyFont="1" applyFill="1" applyBorder="1" applyAlignment="1">
      <alignment vertical="top" wrapText="1"/>
    </xf>
    <xf numFmtId="0" fontId="29" fillId="0" borderId="1" xfId="0" applyNumberFormat="1" applyFont="1" applyFill="1" applyBorder="1" applyAlignment="1">
      <alignment horizontal="left" vertical="top" wrapText="1"/>
    </xf>
    <xf numFmtId="0" fontId="29" fillId="0" borderId="1" xfId="0" applyNumberFormat="1" applyFont="1" applyFill="1" applyBorder="1" applyAlignment="1">
      <alignment horizontal="left" vertical="center" wrapText="1"/>
    </xf>
    <xf numFmtId="186" fontId="29" fillId="0" borderId="1" xfId="0" applyNumberFormat="1" applyFont="1" applyFill="1" applyBorder="1" applyAlignment="1">
      <alignment horizontal="center" vertical="center"/>
    </xf>
    <xf numFmtId="186" fontId="29" fillId="0" borderId="1" xfId="1" applyNumberFormat="1" applyFont="1" applyFill="1" applyBorder="1" applyAlignment="1">
      <alignment horizontal="left" vertical="top" wrapText="1"/>
    </xf>
    <xf numFmtId="0" fontId="29" fillId="0" borderId="1" xfId="0" applyFont="1" applyFill="1" applyBorder="1" applyAlignment="1">
      <alignment vertical="top" wrapText="1"/>
    </xf>
    <xf numFmtId="0" fontId="29" fillId="0" borderId="1" xfId="0" applyFont="1" applyBorder="1"/>
    <xf numFmtId="0" fontId="29" fillId="0" borderId="1" xfId="0" applyFont="1" applyBorder="1" applyAlignment="1">
      <alignment horizontal="center" vertical="top" wrapText="1"/>
    </xf>
    <xf numFmtId="186" fontId="29" fillId="0" borderId="1" xfId="0" applyNumberFormat="1" applyFont="1" applyBorder="1" applyAlignment="1">
      <alignment horizontal="center" vertical="center"/>
    </xf>
    <xf numFmtId="186" fontId="29" fillId="0" borderId="1" xfId="0" applyNumberFormat="1" applyFont="1" applyBorder="1" applyAlignment="1">
      <alignment horizontal="left" vertical="top" wrapText="1"/>
    </xf>
    <xf numFmtId="186" fontId="28" fillId="2" borderId="1" xfId="0" applyNumberFormat="1" applyFont="1" applyFill="1" applyBorder="1" applyAlignment="1">
      <alignment horizontal="center" vertical="center"/>
    </xf>
    <xf numFmtId="0" fontId="29" fillId="0" borderId="1" xfId="6" applyFont="1" applyBorder="1" applyAlignment="1">
      <alignment vertical="center" wrapText="1"/>
    </xf>
    <xf numFmtId="0" fontId="29" fillId="0" borderId="1" xfId="6" applyFont="1" applyBorder="1" applyAlignment="1">
      <alignment horizontal="right" vertical="center" wrapText="1"/>
    </xf>
    <xf numFmtId="0" fontId="29" fillId="4" borderId="1" xfId="6" applyFont="1" applyFill="1" applyBorder="1" applyAlignment="1">
      <alignment vertical="center" wrapText="1"/>
    </xf>
    <xf numFmtId="0" fontId="29" fillId="0" borderId="1" xfId="6" applyFont="1" applyBorder="1" applyAlignment="1">
      <alignment horizontal="center" vertical="center" wrapText="1"/>
    </xf>
    <xf numFmtId="0" fontId="29" fillId="0" borderId="1" xfId="6" applyFont="1" applyBorder="1" applyAlignment="1">
      <alignment horizontal="left" vertical="center" wrapText="1"/>
    </xf>
    <xf numFmtId="0" fontId="29" fillId="5"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28" fillId="0" borderId="1" xfId="0" applyFont="1" applyBorder="1" applyAlignment="1">
      <alignment horizontal="center" vertical="center" wrapText="1"/>
    </xf>
    <xf numFmtId="186" fontId="28" fillId="0" borderId="1" xfId="1" applyNumberFormat="1" applyFont="1" applyBorder="1" applyAlignment="1">
      <alignment horizontal="center" vertical="center" wrapText="1"/>
    </xf>
    <xf numFmtId="186" fontId="29" fillId="0" borderId="1" xfId="1" quotePrefix="1" applyNumberFormat="1" applyFont="1" applyFill="1" applyBorder="1" applyAlignment="1">
      <alignment horizontal="left" vertical="top" wrapText="1"/>
    </xf>
    <xf numFmtId="0" fontId="29" fillId="0" borderId="1" xfId="0" quotePrefix="1" applyFont="1" applyFill="1" applyBorder="1" applyAlignment="1">
      <alignment vertical="top" wrapText="1"/>
    </xf>
    <xf numFmtId="0" fontId="29" fillId="0" borderId="1" xfId="0" quotePrefix="1" applyNumberFormat="1" applyFont="1" applyFill="1" applyBorder="1" applyAlignment="1">
      <alignment horizontal="left" vertical="top" wrapText="1"/>
    </xf>
    <xf numFmtId="186" fontId="29" fillId="0" borderId="1" xfId="0" applyNumberFormat="1" applyFont="1" applyFill="1" applyBorder="1" applyAlignment="1">
      <alignment horizontal="center" vertical="top"/>
    </xf>
    <xf numFmtId="186" fontId="29" fillId="0" borderId="1" xfId="1" applyNumberFormat="1" applyFont="1" applyFill="1" applyBorder="1" applyAlignment="1">
      <alignment horizontal="center" vertical="top" wrapText="1"/>
    </xf>
    <xf numFmtId="0" fontId="29" fillId="6" borderId="1" xfId="0" applyFont="1" applyFill="1" applyBorder="1" applyAlignment="1">
      <alignment horizontal="left" wrapText="1"/>
    </xf>
    <xf numFmtId="186" fontId="28" fillId="0" borderId="1" xfId="0" applyNumberFormat="1" applyFont="1" applyFill="1" applyBorder="1" applyAlignment="1">
      <alignment horizontal="right" vertical="center"/>
    </xf>
    <xf numFmtId="186" fontId="29" fillId="0" borderId="1" xfId="1" applyNumberFormat="1" applyFont="1" applyBorder="1" applyAlignment="1">
      <alignment horizontal="left" vertical="top"/>
    </xf>
    <xf numFmtId="186" fontId="28" fillId="0" borderId="1" xfId="0" applyNumberFormat="1" applyFont="1" applyBorder="1" applyAlignment="1">
      <alignment horizontal="right" vertical="center"/>
    </xf>
    <xf numFmtId="186" fontId="29" fillId="0" borderId="1" xfId="0" applyNumberFormat="1" applyFont="1" applyBorder="1" applyAlignment="1">
      <alignment horizontal="right" vertical="center"/>
    </xf>
    <xf numFmtId="0" fontId="29" fillId="0" borderId="1" xfId="5" applyFont="1" applyBorder="1" applyAlignment="1">
      <alignment horizontal="left" vertical="center" wrapText="1"/>
    </xf>
    <xf numFmtId="0" fontId="29" fillId="0" borderId="1" xfId="5" applyFont="1" applyBorder="1" applyAlignment="1">
      <alignment vertical="center" wrapText="1"/>
    </xf>
    <xf numFmtId="186" fontId="29" fillId="0" borderId="1" xfId="5" applyNumberFormat="1" applyFont="1" applyBorder="1" applyAlignment="1">
      <alignment horizontal="right" vertical="center"/>
    </xf>
    <xf numFmtId="0" fontId="29" fillId="0" borderId="1" xfId="5" applyFont="1" applyBorder="1" applyAlignment="1">
      <alignment vertical="center"/>
    </xf>
    <xf numFmtId="0" fontId="29" fillId="0" borderId="1" xfId="5" quotePrefix="1" applyFont="1" applyBorder="1" applyAlignment="1">
      <alignment vertical="center" wrapText="1"/>
    </xf>
    <xf numFmtId="0" fontId="29" fillId="0" borderId="1" xfId="5" quotePrefix="1" applyFont="1" applyBorder="1" applyAlignment="1">
      <alignment vertical="center"/>
    </xf>
    <xf numFmtId="0" fontId="31" fillId="0" borderId="1" xfId="0" applyFont="1" applyBorder="1" applyAlignment="1">
      <alignment horizontal="left" vertical="center" wrapText="1"/>
    </xf>
    <xf numFmtId="0" fontId="29" fillId="6" borderId="1" xfId="0" applyFont="1" applyFill="1" applyBorder="1" applyAlignment="1">
      <alignment horizontal="left" vertical="top" wrapText="1"/>
    </xf>
    <xf numFmtId="3" fontId="29" fillId="6" borderId="1" xfId="0" applyNumberFormat="1" applyFont="1" applyFill="1" applyBorder="1" applyAlignment="1">
      <alignment horizontal="right" vertical="center" wrapText="1"/>
    </xf>
    <xf numFmtId="0" fontId="29" fillId="6" borderId="1" xfId="0" applyFont="1" applyFill="1" applyBorder="1" applyAlignment="1">
      <alignment horizontal="left" vertical="center" wrapText="1"/>
    </xf>
    <xf numFmtId="3" fontId="28" fillId="0" borderId="1" xfId="4" applyNumberFormat="1" applyFont="1" applyBorder="1" applyAlignment="1">
      <alignment horizontal="right" vertical="center"/>
    </xf>
    <xf numFmtId="0" fontId="29" fillId="0" borderId="1" xfId="4" applyFont="1" applyBorder="1" applyAlignment="1">
      <alignment horizontal="center" vertical="top"/>
    </xf>
    <xf numFmtId="0" fontId="29" fillId="0" borderId="1" xfId="4" quotePrefix="1" applyFont="1" applyBorder="1" applyAlignment="1">
      <alignment horizontal="left" vertical="top" wrapText="1"/>
    </xf>
    <xf numFmtId="3" fontId="29" fillId="0" borderId="1" xfId="4" applyNumberFormat="1" applyFont="1" applyBorder="1" applyAlignment="1">
      <alignment horizontal="right" vertical="center"/>
    </xf>
    <xf numFmtId="0" fontId="29" fillId="0" borderId="1" xfId="4" applyFont="1" applyBorder="1" applyAlignment="1">
      <alignment vertical="top" wrapText="1"/>
    </xf>
    <xf numFmtId="0" fontId="29" fillId="0" borderId="1" xfId="4" applyFont="1" applyBorder="1" applyAlignment="1">
      <alignment horizontal="left" vertical="top" wrapText="1"/>
    </xf>
    <xf numFmtId="0" fontId="29" fillId="0" borderId="1" xfId="4" quotePrefix="1" applyFont="1" applyBorder="1" applyAlignment="1">
      <alignment vertical="top" wrapText="1"/>
    </xf>
    <xf numFmtId="0" fontId="29" fillId="6" borderId="1" xfId="0" applyFont="1" applyFill="1" applyBorder="1" applyAlignment="1">
      <alignment vertical="center" wrapText="1"/>
    </xf>
    <xf numFmtId="0" fontId="29" fillId="4" borderId="1" xfId="0" applyFont="1" applyFill="1" applyBorder="1" applyAlignment="1">
      <alignment vertical="center" wrapText="1"/>
    </xf>
    <xf numFmtId="0" fontId="29" fillId="0" borderId="1" xfId="0" quotePrefix="1" applyFont="1" applyBorder="1" applyAlignment="1">
      <alignment horizontal="left" vertical="top" wrapText="1"/>
    </xf>
    <xf numFmtId="49" fontId="29" fillId="0" borderId="1" xfId="0" quotePrefix="1" applyNumberFormat="1" applyFont="1" applyBorder="1" applyAlignment="1">
      <alignment horizontal="left" vertical="top" wrapText="1"/>
    </xf>
    <xf numFmtId="49" fontId="29" fillId="0" borderId="1" xfId="0" applyNumberFormat="1" applyFont="1" applyBorder="1" applyAlignment="1">
      <alignment horizontal="center" vertical="top" wrapText="1"/>
    </xf>
    <xf numFmtId="186" fontId="29" fillId="0" borderId="1" xfId="1" quotePrefix="1" applyNumberFormat="1" applyFont="1" applyBorder="1" applyAlignment="1">
      <alignment horizontal="right" vertical="center" wrapText="1"/>
    </xf>
    <xf numFmtId="0" fontId="29" fillId="0" borderId="1" xfId="6" applyFont="1" applyFill="1" applyBorder="1" applyAlignment="1">
      <alignment vertical="center" wrapText="1"/>
    </xf>
    <xf numFmtId="186" fontId="28" fillId="0" borderId="1" xfId="1" applyNumberFormat="1" applyFont="1" applyBorder="1" applyAlignment="1">
      <alignment horizontal="left" vertical="top" wrapText="1"/>
    </xf>
    <xf numFmtId="0" fontId="29" fillId="7" borderId="1" xfId="0" applyFont="1" applyFill="1" applyBorder="1" applyAlignment="1">
      <alignment horizontal="left" vertical="top" wrapText="1"/>
    </xf>
    <xf numFmtId="0" fontId="29" fillId="8" borderId="1" xfId="0" applyFont="1" applyFill="1" applyBorder="1" applyAlignment="1">
      <alignment horizontal="left" vertical="top" wrapText="1"/>
    </xf>
    <xf numFmtId="0" fontId="29" fillId="9" borderId="1" xfId="0" applyFont="1" applyFill="1" applyBorder="1" applyAlignment="1">
      <alignment horizontal="left" vertical="top" wrapText="1"/>
    </xf>
    <xf numFmtId="0" fontId="29" fillId="10" borderId="1" xfId="0" applyFont="1" applyFill="1" applyBorder="1" applyAlignment="1">
      <alignment horizontal="left" vertical="top" wrapText="1"/>
    </xf>
    <xf numFmtId="0" fontId="29" fillId="11" borderId="1" xfId="0" applyFont="1" applyFill="1" applyBorder="1" applyAlignment="1">
      <alignment vertical="top" wrapText="1"/>
    </xf>
    <xf numFmtId="0" fontId="29" fillId="12" borderId="1" xfId="0" applyFont="1" applyFill="1" applyBorder="1" applyAlignment="1">
      <alignment vertical="top" wrapText="1"/>
    </xf>
    <xf numFmtId="0" fontId="29" fillId="13" borderId="1" xfId="0" applyFont="1" applyFill="1" applyBorder="1" applyAlignment="1">
      <alignment horizontal="left" vertical="top" wrapText="1"/>
    </xf>
    <xf numFmtId="0" fontId="29" fillId="14" borderId="1" xfId="0" applyFont="1" applyFill="1" applyBorder="1" applyAlignment="1">
      <alignment horizontal="left" vertical="top" wrapText="1"/>
    </xf>
    <xf numFmtId="0" fontId="29" fillId="15" borderId="1" xfId="0" applyFont="1" applyFill="1" applyBorder="1" applyAlignment="1">
      <alignment horizontal="left" vertical="top" wrapText="1"/>
    </xf>
    <xf numFmtId="0" fontId="29" fillId="16" borderId="1" xfId="0" applyFont="1" applyFill="1" applyBorder="1" applyAlignment="1">
      <alignment horizontal="left" vertical="top" wrapText="1"/>
    </xf>
    <xf numFmtId="0" fontId="29" fillId="17" borderId="1" xfId="0" applyFont="1" applyFill="1" applyBorder="1" applyAlignment="1">
      <alignment horizontal="left" vertical="top" wrapText="1"/>
    </xf>
    <xf numFmtId="0" fontId="29" fillId="18" borderId="1" xfId="0" applyFont="1" applyFill="1" applyBorder="1" applyAlignment="1">
      <alignment horizontal="left" vertical="top" wrapText="1"/>
    </xf>
    <xf numFmtId="0" fontId="29" fillId="5" borderId="1" xfId="0" applyFont="1" applyFill="1" applyBorder="1" applyAlignment="1">
      <alignment vertical="top" wrapText="1"/>
    </xf>
    <xf numFmtId="0" fontId="29" fillId="19" borderId="1" xfId="0" applyFont="1" applyFill="1" applyBorder="1" applyAlignment="1">
      <alignment vertical="top" wrapText="1"/>
    </xf>
    <xf numFmtId="0" fontId="29" fillId="20" borderId="1" xfId="0" applyFont="1" applyFill="1" applyBorder="1" applyAlignment="1">
      <alignment vertical="top" wrapText="1"/>
    </xf>
    <xf numFmtId="0" fontId="29" fillId="21" borderId="1" xfId="0" applyFont="1" applyFill="1" applyBorder="1" applyAlignment="1">
      <alignment vertical="top" wrapText="1"/>
    </xf>
    <xf numFmtId="0" fontId="29" fillId="22" borderId="1" xfId="0" applyFont="1" applyFill="1" applyBorder="1" applyAlignment="1">
      <alignment vertical="top" wrapText="1"/>
    </xf>
    <xf numFmtId="0" fontId="29" fillId="23" borderId="1" xfId="0" applyFont="1" applyFill="1" applyBorder="1" applyAlignment="1">
      <alignment vertical="top" wrapText="1"/>
    </xf>
    <xf numFmtId="0" fontId="29" fillId="24" borderId="1" xfId="0" applyFont="1" applyFill="1" applyBorder="1" applyAlignment="1">
      <alignment vertical="top" wrapText="1"/>
    </xf>
    <xf numFmtId="0" fontId="29" fillId="25" borderId="1" xfId="0" applyFont="1" applyFill="1" applyBorder="1" applyAlignment="1">
      <alignment vertical="top" wrapText="1"/>
    </xf>
    <xf numFmtId="0" fontId="29" fillId="26" borderId="1" xfId="0" applyFont="1" applyFill="1" applyBorder="1" applyAlignment="1">
      <alignment vertical="top" wrapText="1"/>
    </xf>
    <xf numFmtId="0" fontId="29" fillId="27" borderId="1" xfId="0" applyFont="1" applyFill="1" applyBorder="1" applyAlignment="1">
      <alignment vertical="top" wrapText="1"/>
    </xf>
    <xf numFmtId="0" fontId="29" fillId="28" borderId="1" xfId="0" applyFont="1" applyFill="1" applyBorder="1" applyAlignment="1">
      <alignment vertical="top" wrapText="1"/>
    </xf>
    <xf numFmtId="0" fontId="29" fillId="29" borderId="1" xfId="0" applyFont="1" applyFill="1" applyBorder="1" applyAlignment="1">
      <alignment vertical="top" wrapText="1"/>
    </xf>
    <xf numFmtId="0" fontId="29" fillId="30" borderId="1" xfId="0" applyFont="1" applyFill="1" applyBorder="1" applyAlignment="1">
      <alignment vertical="top" wrapText="1"/>
    </xf>
    <xf numFmtId="0" fontId="29" fillId="31" borderId="1" xfId="0" applyFont="1" applyFill="1" applyBorder="1" applyAlignment="1">
      <alignment vertical="top" wrapText="1"/>
    </xf>
    <xf numFmtId="0" fontId="29" fillId="32" borderId="1" xfId="0" applyFont="1" applyFill="1" applyBorder="1" applyAlignment="1">
      <alignment vertical="top" wrapText="1"/>
    </xf>
    <xf numFmtId="0" fontId="29" fillId="6" borderId="1" xfId="0" applyFont="1" applyFill="1" applyBorder="1" applyAlignment="1">
      <alignment vertical="top" wrapText="1"/>
    </xf>
    <xf numFmtId="0" fontId="29" fillId="33" borderId="1" xfId="0" applyFont="1" applyFill="1" applyBorder="1" applyAlignment="1">
      <alignment vertical="top" wrapText="1"/>
    </xf>
    <xf numFmtId="0" fontId="29" fillId="34" borderId="1" xfId="0" applyFont="1" applyFill="1" applyBorder="1" applyAlignment="1">
      <alignment vertical="top"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186" fontId="32" fillId="0" borderId="1" xfId="1" applyNumberFormat="1" applyFont="1" applyBorder="1" applyAlignment="1">
      <alignment horizontal="right" vertical="center" wrapText="1"/>
    </xf>
    <xf numFmtId="186" fontId="32" fillId="0" borderId="1" xfId="1" applyNumberFormat="1" applyFont="1" applyBorder="1" applyAlignment="1">
      <alignment horizontal="left" vertical="top"/>
    </xf>
    <xf numFmtId="0" fontId="32" fillId="0" borderId="0" xfId="0" applyFont="1"/>
    <xf numFmtId="3" fontId="29" fillId="4" borderId="1" xfId="6" applyNumberFormat="1" applyFont="1" applyFill="1" applyBorder="1" applyAlignment="1">
      <alignment horizontal="right" vertical="center" wrapText="1"/>
    </xf>
    <xf numFmtId="3" fontId="29" fillId="0" borderId="1" xfId="6" applyNumberFormat="1" applyFont="1" applyBorder="1" applyAlignment="1">
      <alignment horizontal="right" vertical="center" wrapText="1"/>
    </xf>
    <xf numFmtId="186" fontId="2" fillId="0" borderId="0" xfId="2" applyNumberFormat="1" applyFont="1"/>
    <xf numFmtId="186" fontId="2" fillId="0" borderId="0" xfId="2" applyNumberFormat="1" applyFont="1" applyAlignment="1">
      <alignment vertical="center" wrapText="1"/>
    </xf>
    <xf numFmtId="186" fontId="29" fillId="0" borderId="0" xfId="2" applyNumberFormat="1" applyFont="1" applyFill="1"/>
    <xf numFmtId="186" fontId="29" fillId="0" borderId="0" xfId="2" applyNumberFormat="1" applyFont="1" applyAlignment="1"/>
    <xf numFmtId="186" fontId="29" fillId="0" borderId="0" xfId="2" applyNumberFormat="1" applyFont="1"/>
    <xf numFmtId="0" fontId="2" fillId="0" borderId="2"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3" xfId="0" applyFont="1" applyFill="1" applyBorder="1" applyAlignment="1">
      <alignment vertical="top" wrapText="1"/>
    </xf>
    <xf numFmtId="0" fontId="2" fillId="0" borderId="1" xfId="0" applyFont="1" applyBorder="1" applyAlignment="1">
      <alignment horizontal="left"/>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quotePrefix="1" applyFont="1" applyFill="1" applyBorder="1" applyAlignment="1">
      <alignment vertical="top" wrapText="1"/>
    </xf>
    <xf numFmtId="0" fontId="2" fillId="0" borderId="3" xfId="0" applyNumberFormat="1"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186" fontId="2" fillId="0" borderId="3" xfId="0" applyNumberFormat="1" applyFont="1" applyFill="1" applyBorder="1" applyAlignment="1">
      <alignment horizontal="center" vertical="center"/>
    </xf>
    <xf numFmtId="0" fontId="2" fillId="0" borderId="3" xfId="0" quotePrefix="1" applyFont="1" applyFill="1" applyBorder="1" applyAlignment="1">
      <alignment vertical="center" wrapText="1"/>
    </xf>
    <xf numFmtId="0" fontId="2" fillId="0" borderId="3" xfId="0" applyFont="1" applyFill="1" applyBorder="1" applyAlignment="1">
      <alignment vertical="center" wrapText="1"/>
    </xf>
    <xf numFmtId="3" fontId="28" fillId="0" borderId="1" xfId="6" applyNumberFormat="1" applyFont="1" applyBorder="1" applyAlignment="1">
      <alignment horizontal="right" vertical="center" wrapText="1"/>
    </xf>
    <xf numFmtId="3" fontId="28" fillId="0" borderId="1" xfId="0" applyNumberFormat="1" applyFont="1" applyBorder="1" applyAlignment="1">
      <alignment horizontal="right" vertical="center" wrapText="1"/>
    </xf>
    <xf numFmtId="3" fontId="28" fillId="4" borderId="1" xfId="6" applyNumberFormat="1" applyFont="1" applyFill="1" applyBorder="1" applyAlignment="1">
      <alignment horizontal="right" vertical="center" wrapText="1"/>
    </xf>
    <xf numFmtId="186" fontId="29" fillId="0" borderId="0" xfId="2" applyNumberFormat="1" applyFont="1" applyFill="1" applyBorder="1" applyAlignment="1">
      <alignment horizontal="center" vertical="center"/>
    </xf>
    <xf numFmtId="186" fontId="29" fillId="0" borderId="0" xfId="2" applyNumberFormat="1" applyFont="1" applyFill="1" applyAlignment="1">
      <alignment vertical="top" wrapText="1"/>
    </xf>
    <xf numFmtId="186" fontId="29" fillId="0" borderId="0" xfId="2" applyNumberFormat="1" applyFont="1" applyFill="1" applyAlignment="1"/>
    <xf numFmtId="186" fontId="32" fillId="0" borderId="0" xfId="2" applyNumberFormat="1" applyFont="1"/>
    <xf numFmtId="0" fontId="32" fillId="0" borderId="1" xfId="5" applyFont="1" applyBorder="1" applyAlignment="1">
      <alignment horizontal="center" vertical="center" wrapText="1"/>
    </xf>
    <xf numFmtId="0" fontId="32" fillId="0" borderId="1" xfId="5" applyFont="1" applyBorder="1" applyAlignment="1">
      <alignment vertical="center" wrapText="1"/>
    </xf>
    <xf numFmtId="0" fontId="32" fillId="0" borderId="1" xfId="5" applyFont="1" applyBorder="1" applyAlignment="1">
      <alignment vertical="center"/>
    </xf>
    <xf numFmtId="186" fontId="32" fillId="0" borderId="1" xfId="5" applyNumberFormat="1" applyFont="1" applyBorder="1" applyAlignment="1">
      <alignment horizontal="right" vertical="center"/>
    </xf>
    <xf numFmtId="186" fontId="3" fillId="0" borderId="0" xfId="0" applyNumberFormat="1" applyFont="1"/>
    <xf numFmtId="186" fontId="28" fillId="0" borderId="0" xfId="0" applyNumberFormat="1" applyFont="1" applyAlignment="1"/>
    <xf numFmtId="186" fontId="33" fillId="0" borderId="0" xfId="0" applyNumberFormat="1" applyFont="1" applyFill="1" applyAlignment="1"/>
    <xf numFmtId="186" fontId="3" fillId="0" borderId="0" xfId="0" applyNumberFormat="1" applyFont="1" applyFill="1"/>
    <xf numFmtId="0" fontId="32" fillId="0" borderId="4" xfId="0" applyFont="1" applyBorder="1" applyAlignment="1">
      <alignment horizontal="center" vertical="center" wrapText="1"/>
    </xf>
    <xf numFmtId="3" fontId="32" fillId="0" borderId="5" xfId="0" applyNumberFormat="1" applyFont="1" applyBorder="1" applyAlignment="1">
      <alignment horizontal="right" vertical="center" wrapText="1"/>
    </xf>
    <xf numFmtId="0" fontId="32" fillId="0" borderId="5" xfId="0" applyFont="1" applyBorder="1" applyAlignment="1">
      <alignment horizontal="center" vertical="center" wrapText="1"/>
    </xf>
    <xf numFmtId="3" fontId="0" fillId="0" borderId="0" xfId="0" applyNumberFormat="1"/>
    <xf numFmtId="3" fontId="10" fillId="0" borderId="6" xfId="0" applyNumberFormat="1" applyFont="1" applyBorder="1" applyAlignment="1">
      <alignment horizontal="right" vertical="center" wrapText="1"/>
    </xf>
    <xf numFmtId="3" fontId="10" fillId="0" borderId="7" xfId="0" applyNumberFormat="1" applyFont="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2" fillId="0" borderId="2" xfId="0" applyFont="1" applyFill="1" applyBorder="1" applyAlignment="1">
      <alignment vertical="center" wrapText="1"/>
    </xf>
    <xf numFmtId="0" fontId="2" fillId="0" borderId="2" xfId="0" applyNumberFormat="1" applyFont="1" applyFill="1" applyBorder="1" applyAlignment="1">
      <alignment horizontal="left" vertical="top" wrapText="1"/>
    </xf>
    <xf numFmtId="0" fontId="2" fillId="0" borderId="2" xfId="0" quotePrefix="1" applyNumberFormat="1" applyFont="1" applyFill="1" applyBorder="1" applyAlignment="1">
      <alignment horizontal="left" vertical="top" wrapText="1"/>
    </xf>
    <xf numFmtId="186" fontId="2" fillId="0" borderId="2" xfId="0" applyNumberFormat="1" applyFont="1" applyFill="1" applyBorder="1" applyAlignment="1">
      <alignment horizontal="center" vertical="center"/>
    </xf>
    <xf numFmtId="0" fontId="2" fillId="0" borderId="1" xfId="0" quotePrefix="1" applyNumberFormat="1" applyFont="1" applyFill="1" applyBorder="1" applyAlignment="1">
      <alignment horizontal="left" vertical="top" wrapText="1"/>
    </xf>
    <xf numFmtId="186" fontId="3" fillId="0" borderId="1" xfId="0" applyNumberFormat="1" applyFont="1" applyFill="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center"/>
    </xf>
    <xf numFmtId="0" fontId="2" fillId="0" borderId="1" xfId="5" applyFont="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9" fillId="0" borderId="1" xfId="0" applyFont="1" applyFill="1" applyBorder="1" applyAlignment="1">
      <alignment horizontal="left" vertical="top"/>
    </xf>
    <xf numFmtId="0" fontId="29" fillId="0" borderId="1" xfId="0" applyFont="1" applyBorder="1" applyAlignment="1">
      <alignment horizontal="left" vertical="top"/>
    </xf>
    <xf numFmtId="0" fontId="29" fillId="0" borderId="1" xfId="0" applyFont="1" applyFill="1" applyBorder="1" applyAlignment="1">
      <alignment horizontal="left" vertical="center"/>
    </xf>
    <xf numFmtId="0" fontId="28" fillId="0" borderId="1" xfId="0" applyFont="1" applyFill="1" applyBorder="1" applyAlignment="1">
      <alignment horizontal="left" vertical="top" wrapText="1"/>
    </xf>
    <xf numFmtId="0" fontId="29" fillId="0" borderId="1" xfId="0" applyFont="1" applyBorder="1" applyAlignment="1">
      <alignment horizontal="left" vertical="center"/>
    </xf>
    <xf numFmtId="0" fontId="2" fillId="0" borderId="1" xfId="5" applyFont="1" applyBorder="1" applyAlignment="1">
      <alignment horizontal="left" vertical="center"/>
    </xf>
    <xf numFmtId="0" fontId="29" fillId="3" borderId="1" xfId="0" applyFont="1" applyFill="1" applyBorder="1" applyAlignment="1">
      <alignment horizontal="left" wrapText="1"/>
    </xf>
    <xf numFmtId="0" fontId="29" fillId="0" borderId="1" xfId="4" applyFont="1" applyBorder="1" applyAlignment="1">
      <alignment horizontal="left" vertical="top"/>
    </xf>
    <xf numFmtId="0" fontId="29" fillId="4" borderId="1" xfId="0" applyFont="1" applyFill="1" applyBorder="1" applyAlignment="1">
      <alignment horizontal="left" vertical="center" wrapText="1"/>
    </xf>
    <xf numFmtId="0" fontId="29" fillId="4" borderId="1" xfId="6"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3" xfId="0" quotePrefix="1" applyFont="1" applyFill="1" applyBorder="1" applyAlignment="1">
      <alignment horizontal="left" vertical="top" wrapText="1"/>
    </xf>
    <xf numFmtId="0" fontId="2" fillId="0" borderId="3" xfId="0" quotePrefix="1"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 xfId="0" applyFont="1" applyBorder="1" applyAlignment="1">
      <alignment horizontal="left" vertical="center" wrapText="1"/>
    </xf>
    <xf numFmtId="0" fontId="32" fillId="0" borderId="1" xfId="0" applyFont="1" applyFill="1" applyBorder="1" applyAlignment="1">
      <alignment horizontal="left" vertical="center" wrapText="1"/>
    </xf>
    <xf numFmtId="186" fontId="32" fillId="0" borderId="1" xfId="0" applyNumberFormat="1" applyFont="1" applyFill="1" applyBorder="1" applyAlignment="1">
      <alignment horizontal="center" vertical="center"/>
    </xf>
    <xf numFmtId="0" fontId="32" fillId="0" borderId="1" xfId="0" applyFont="1" applyFill="1" applyBorder="1" applyAlignment="1">
      <alignment horizontal="left" vertical="top" wrapText="1"/>
    </xf>
    <xf numFmtId="0" fontId="32" fillId="0" borderId="1" xfId="0" applyFont="1" applyFill="1" applyBorder="1" applyAlignment="1">
      <alignment horizontal="left" vertical="center"/>
    </xf>
    <xf numFmtId="0" fontId="32" fillId="0" borderId="1" xfId="0" applyFont="1" applyBorder="1" applyAlignment="1">
      <alignment horizontal="left" vertical="top" wrapText="1"/>
    </xf>
    <xf numFmtId="186"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0" quotePrefix="1" applyFont="1" applyFill="1" applyBorder="1" applyAlignment="1">
      <alignment horizontal="left" vertical="top" wrapText="1"/>
    </xf>
    <xf numFmtId="186" fontId="2" fillId="0" borderId="1" xfId="0" applyNumberFormat="1" applyFont="1" applyFill="1" applyBorder="1" applyAlignment="1">
      <alignment horizontal="center" vertical="top"/>
    </xf>
    <xf numFmtId="0" fontId="2" fillId="0" borderId="1" xfId="0" applyFont="1" applyFill="1" applyBorder="1" applyAlignment="1">
      <alignment vertical="top" wrapText="1"/>
    </xf>
    <xf numFmtId="0" fontId="2" fillId="0" borderId="1" xfId="0" quotePrefix="1" applyFont="1" applyFill="1" applyBorder="1" applyAlignment="1">
      <alignment vertical="top" wrapText="1"/>
    </xf>
    <xf numFmtId="186" fontId="2" fillId="0" borderId="1" xfId="0" applyNumberFormat="1" applyFont="1" applyFill="1" applyBorder="1" applyAlignment="1">
      <alignment vertical="top"/>
    </xf>
    <xf numFmtId="186" fontId="2" fillId="0" borderId="1" xfId="0" applyNumberFormat="1" applyFont="1" applyFill="1" applyBorder="1" applyAlignment="1">
      <alignment horizontal="left" vertical="top" wrapText="1"/>
    </xf>
    <xf numFmtId="186" fontId="2" fillId="0" borderId="1" xfId="2" applyNumberFormat="1" applyFont="1" applyFill="1" applyBorder="1" applyAlignment="1">
      <alignment horizontal="left" vertical="top"/>
    </xf>
    <xf numFmtId="0" fontId="3" fillId="0" borderId="0" xfId="0" applyFont="1" applyAlignment="1"/>
    <xf numFmtId="186" fontId="2" fillId="0" borderId="1" xfId="0" applyNumberFormat="1" applyFont="1" applyFill="1" applyBorder="1" applyAlignment="1">
      <alignment horizontal="right" vertical="top"/>
    </xf>
    <xf numFmtId="186" fontId="2" fillId="0" borderId="1" xfId="0" applyNumberFormat="1" applyFont="1" applyFill="1" applyBorder="1" applyAlignment="1">
      <alignment vertical="top" wrapText="1"/>
    </xf>
    <xf numFmtId="0" fontId="2" fillId="0" borderId="1" xfId="0" quotePrefix="1" applyFont="1" applyFill="1" applyBorder="1" applyAlignment="1">
      <alignment horizontal="justify" vertical="top" wrapText="1"/>
    </xf>
    <xf numFmtId="0" fontId="2" fillId="0" borderId="2" xfId="0" applyFont="1" applyFill="1" applyBorder="1" applyAlignment="1">
      <alignment horizontal="center" vertical="top" wrapText="1"/>
    </xf>
    <xf numFmtId="186" fontId="2" fillId="0" borderId="1" xfId="0" applyNumberFormat="1" applyFont="1" applyFill="1" applyBorder="1" applyAlignment="1">
      <alignment horizontal="center" vertical="top" wrapText="1"/>
    </xf>
    <xf numFmtId="186" fontId="3" fillId="0" borderId="3" xfId="0" applyNumberFormat="1" applyFont="1" applyFill="1" applyBorder="1" applyAlignment="1">
      <alignment horizontal="center" vertical="center"/>
    </xf>
    <xf numFmtId="186" fontId="3" fillId="0" borderId="1" xfId="0" applyNumberFormat="1" applyFont="1" applyFill="1" applyBorder="1" applyAlignment="1">
      <alignment horizontal="center" vertical="top" wrapText="1"/>
    </xf>
    <xf numFmtId="0" fontId="2" fillId="0" borderId="0" xfId="0" applyFont="1" applyBorder="1" applyAlignment="1">
      <alignment horizontal="center" vertical="center" wrapText="1"/>
    </xf>
    <xf numFmtId="186" fontId="2" fillId="0" borderId="1" xfId="0" applyNumberFormat="1" applyFont="1" applyFill="1" applyBorder="1" applyAlignment="1">
      <alignment horizontal="right" vertical="top" wrapText="1"/>
    </xf>
    <xf numFmtId="3" fontId="2" fillId="0" borderId="1" xfId="0" applyNumberFormat="1"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0" fontId="3"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49" fontId="2" fillId="0" borderId="0" xfId="0" applyNumberFormat="1" applyFont="1" applyAlignment="1">
      <alignment horizontal="left" wrapText="1"/>
    </xf>
    <xf numFmtId="0" fontId="2" fillId="0" borderId="0" xfId="0" applyFont="1" applyAlignment="1">
      <alignment horizontal="center" vertical="top" wrapText="1"/>
    </xf>
    <xf numFmtId="186" fontId="2" fillId="5" borderId="1" xfId="0" applyNumberFormat="1" applyFont="1" applyFill="1" applyBorder="1" applyAlignment="1">
      <alignment vertical="top" wrapText="1"/>
    </xf>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186" fontId="2" fillId="5" borderId="1" xfId="0" applyNumberFormat="1" applyFont="1" applyFill="1" applyBorder="1" applyAlignment="1">
      <alignment vertical="top"/>
    </xf>
    <xf numFmtId="0" fontId="2" fillId="0" borderId="1" xfId="0" applyFont="1" applyFill="1" applyBorder="1" applyAlignment="1">
      <alignment horizontal="justify" vertical="top" wrapText="1"/>
    </xf>
    <xf numFmtId="0" fontId="0" fillId="0" borderId="0" xfId="0" applyFont="1" applyFill="1" applyAlignment="1"/>
    <xf numFmtId="0" fontId="17" fillId="0" borderId="1" xfId="0" quotePrefix="1" applyFont="1" applyFill="1" applyBorder="1" applyAlignment="1">
      <alignment vertical="top" wrapText="1"/>
    </xf>
    <xf numFmtId="0" fontId="18" fillId="0" borderId="1" xfId="0" applyFont="1" applyFill="1" applyBorder="1" applyAlignment="1">
      <alignment vertical="top" wrapText="1"/>
    </xf>
    <xf numFmtId="186" fontId="18" fillId="0" borderId="1" xfId="0" applyNumberFormat="1" applyFont="1" applyFill="1" applyBorder="1" applyAlignment="1">
      <alignment horizontal="center" vertical="top"/>
    </xf>
    <xf numFmtId="0" fontId="2" fillId="3" borderId="1" xfId="0" applyFont="1" applyFill="1" applyBorder="1" applyAlignment="1">
      <alignment horizontal="left" vertical="top" wrapText="1"/>
    </xf>
    <xf numFmtId="0" fontId="2" fillId="3" borderId="1" xfId="0" quotePrefix="1" applyFont="1" applyFill="1" applyBorder="1" applyAlignment="1">
      <alignment horizontal="left" vertical="top" wrapText="1"/>
    </xf>
    <xf numFmtId="0" fontId="2" fillId="3" borderId="1" xfId="0" applyFont="1" applyFill="1" applyBorder="1" applyAlignment="1">
      <alignment vertical="top" wrapText="1"/>
    </xf>
    <xf numFmtId="186" fontId="18" fillId="0" borderId="1" xfId="0" applyNumberFormat="1" applyFont="1" applyFill="1" applyBorder="1" applyAlignment="1">
      <alignment horizontal="center" vertical="top" wrapText="1"/>
    </xf>
    <xf numFmtId="186" fontId="3" fillId="0" borderId="1" xfId="0" applyNumberFormat="1" applyFont="1" applyFill="1" applyBorder="1" applyAlignment="1">
      <alignment horizontal="right" vertical="center" wrapText="1"/>
    </xf>
    <xf numFmtId="186" fontId="32" fillId="0" borderId="1" xfId="0" applyNumberFormat="1" applyFont="1" applyFill="1" applyBorder="1" applyAlignment="1">
      <alignment vertical="top" wrapText="1"/>
    </xf>
    <xf numFmtId="186" fontId="2" fillId="0" borderId="0" xfId="0" applyNumberFormat="1" applyFont="1" applyFill="1" applyAlignment="1">
      <alignment vertical="center" wrapText="1"/>
    </xf>
    <xf numFmtId="186" fontId="2" fillId="35" borderId="1" xfId="0" applyNumberFormat="1" applyFont="1" applyFill="1" applyBorder="1" applyAlignment="1">
      <alignment horizontal="left" vertical="top" wrapText="1"/>
    </xf>
    <xf numFmtId="186" fontId="2" fillId="3" borderId="1" xfId="0" applyNumberFormat="1" applyFont="1" applyFill="1" applyBorder="1" applyAlignment="1">
      <alignment horizontal="left" vertical="top" wrapText="1"/>
    </xf>
    <xf numFmtId="186" fontId="32" fillId="0" borderId="1" xfId="1" applyNumberFormat="1" applyFont="1" applyFill="1" applyBorder="1" applyAlignment="1">
      <alignment horizontal="left" vertical="top" wrapText="1"/>
    </xf>
    <xf numFmtId="186" fontId="32"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top" wrapText="1"/>
    </xf>
    <xf numFmtId="49" fontId="2" fillId="0" borderId="0" xfId="0" applyNumberFormat="1" applyFont="1" applyAlignment="1">
      <alignment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 fillId="0" borderId="1"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vertical="center" wrapText="1"/>
    </xf>
    <xf numFmtId="49" fontId="2" fillId="5" borderId="1" xfId="0" applyNumberFormat="1" applyFont="1" applyFill="1" applyBorder="1" applyAlignment="1">
      <alignment horizontal="center" vertical="top" wrapText="1"/>
    </xf>
    <xf numFmtId="49" fontId="2" fillId="5" borderId="1" xfId="0" applyNumberFormat="1" applyFont="1" applyFill="1" applyBorder="1" applyAlignment="1">
      <alignment horizontal="left" vertical="top" wrapText="1"/>
    </xf>
    <xf numFmtId="49" fontId="2" fillId="5" borderId="1" xfId="0" quotePrefix="1"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quotePrefix="1"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shrinkToFit="1"/>
    </xf>
    <xf numFmtId="49" fontId="2" fillId="0" borderId="1" xfId="0" quotePrefix="1" applyNumberFormat="1" applyFont="1" applyFill="1" applyBorder="1" applyAlignment="1">
      <alignment horizontal="left" vertical="top" wrapText="1" shrinkToFit="1"/>
    </xf>
    <xf numFmtId="49" fontId="2" fillId="3" borderId="1" xfId="0" applyNumberFormat="1" applyFont="1" applyFill="1" applyBorder="1" applyAlignment="1">
      <alignment horizontal="left" vertical="top" wrapText="1" shrinkToFit="1"/>
    </xf>
    <xf numFmtId="49" fontId="2" fillId="0" borderId="1" xfId="0" applyNumberFormat="1" applyFont="1" applyFill="1" applyBorder="1" applyAlignment="1">
      <alignment vertical="center" wrapText="1"/>
    </xf>
    <xf numFmtId="49" fontId="3" fillId="3" borderId="1" xfId="0" applyNumberFormat="1" applyFont="1" applyFill="1" applyBorder="1" applyAlignment="1">
      <alignment vertical="center" wrapText="1"/>
    </xf>
    <xf numFmtId="49" fontId="2" fillId="3" borderId="1" xfId="0" applyNumberFormat="1" applyFont="1" applyFill="1" applyBorder="1" applyAlignment="1">
      <alignment vertical="top" wrapText="1"/>
    </xf>
    <xf numFmtId="49" fontId="2" fillId="0" borderId="1" xfId="0" quotePrefix="1" applyNumberFormat="1" applyFont="1" applyFill="1" applyBorder="1" applyAlignment="1">
      <alignment vertical="top" wrapText="1"/>
    </xf>
    <xf numFmtId="49" fontId="2" fillId="0" borderId="1" xfId="0" quotePrefix="1" applyNumberFormat="1" applyFont="1" applyFill="1" applyBorder="1" applyAlignment="1">
      <alignment horizontal="justify" vertical="top" wrapText="1"/>
    </xf>
    <xf numFmtId="49" fontId="2" fillId="0" borderId="1" xfId="0" applyNumberFormat="1" applyFont="1" applyFill="1" applyBorder="1" applyAlignment="1">
      <alignment horizontal="justify" vertical="top" wrapText="1"/>
    </xf>
    <xf numFmtId="186"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vertical="top" wrapText="1"/>
    </xf>
    <xf numFmtId="1" fontId="2" fillId="5" borderId="1" xfId="0" applyNumberFormat="1" applyFont="1" applyFill="1" applyBorder="1" applyAlignment="1">
      <alignment vertical="top" wrapText="1"/>
    </xf>
    <xf numFmtId="1" fontId="2" fillId="0" borderId="1" xfId="0" applyNumberFormat="1" applyFont="1" applyFill="1" applyBorder="1" applyAlignment="1">
      <alignment horizontal="center" vertical="top" wrapText="1"/>
    </xf>
    <xf numFmtId="1" fontId="2" fillId="0" borderId="0" xfId="0" applyNumberFormat="1" applyFont="1" applyAlignment="1">
      <alignment horizontal="left" wrapText="1"/>
    </xf>
    <xf numFmtId="1" fontId="3" fillId="0" borderId="1" xfId="2" applyNumberFormat="1" applyFont="1" applyFill="1" applyBorder="1" applyAlignment="1">
      <alignment horizontal="center" vertical="center" wrapText="1"/>
    </xf>
    <xf numFmtId="1" fontId="2" fillId="3" borderId="1" xfId="0" applyNumberFormat="1" applyFont="1" applyFill="1" applyBorder="1" applyAlignment="1">
      <alignment horizontal="right" vertical="top" wrapText="1"/>
    </xf>
    <xf numFmtId="1" fontId="2" fillId="5" borderId="1" xfId="0" applyNumberFormat="1"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1" fontId="2" fillId="3" borderId="1" xfId="0" applyNumberFormat="1" applyFont="1" applyFill="1" applyBorder="1" applyAlignment="1">
      <alignment vertical="top" wrapText="1"/>
    </xf>
    <xf numFmtId="49" fontId="2" fillId="0" borderId="1" xfId="0" applyNumberFormat="1" applyFont="1" applyFill="1" applyBorder="1" applyAlignment="1">
      <alignment horizontal="center" vertical="top"/>
    </xf>
    <xf numFmtId="0" fontId="2" fillId="3" borderId="0" xfId="0" applyFont="1" applyFill="1" applyAlignment="1">
      <alignment vertical="top" wrapText="1"/>
    </xf>
    <xf numFmtId="0" fontId="0" fillId="0" borderId="0" xfId="0" applyFill="1" applyAlignment="1">
      <alignment wrapText="1"/>
    </xf>
    <xf numFmtId="0" fontId="3" fillId="0" borderId="1" xfId="0" applyFont="1" applyFill="1" applyBorder="1" applyAlignment="1">
      <alignment vertical="center" wrapText="1"/>
    </xf>
    <xf numFmtId="0" fontId="2" fillId="0" borderId="1" xfId="0" applyFont="1" applyFill="1" applyBorder="1" applyAlignment="1">
      <alignment wrapText="1"/>
    </xf>
    <xf numFmtId="0" fontId="3" fillId="0" borderId="8"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0" fillId="0" borderId="0" xfId="0" applyFill="1" applyAlignment="1">
      <alignmen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86" fontId="2" fillId="0" borderId="1" xfId="0" applyNumberFormat="1" applyFont="1" applyFill="1" applyBorder="1" applyAlignment="1">
      <alignment horizontal="right" vertical="center" wrapText="1"/>
    </xf>
    <xf numFmtId="186" fontId="3" fillId="5" borderId="1" xfId="0" applyNumberFormat="1" applyFont="1" applyFill="1" applyBorder="1" applyAlignment="1">
      <alignment horizontal="center" vertical="center"/>
    </xf>
    <xf numFmtId="0" fontId="3" fillId="3" borderId="0" xfId="0" applyFont="1" applyFill="1" applyAlignment="1">
      <alignment vertical="top" wrapText="1"/>
    </xf>
    <xf numFmtId="0" fontId="0" fillId="3" borderId="0" xfId="0" applyFont="1" applyFill="1" applyAlignment="1">
      <alignment vertical="top" wrapText="1"/>
    </xf>
    <xf numFmtId="0" fontId="0" fillId="3" borderId="0" xfId="0" applyFont="1" applyFill="1" applyAlignment="1">
      <alignment wrapText="1"/>
    </xf>
    <xf numFmtId="49" fontId="3" fillId="3" borderId="1" xfId="0" applyNumberFormat="1" applyFont="1" applyFill="1" applyBorder="1" applyAlignment="1">
      <alignment horizontal="center" vertical="center" wrapText="1"/>
    </xf>
    <xf numFmtId="1" fontId="3" fillId="3" borderId="1" xfId="2" applyNumberFormat="1" applyFont="1" applyFill="1" applyBorder="1" applyAlignment="1">
      <alignment horizontal="center" vertical="center" wrapText="1"/>
    </xf>
    <xf numFmtId="186" fontId="3" fillId="3" borderId="1" xfId="0" applyNumberFormat="1" applyFont="1" applyFill="1" applyBorder="1" applyAlignment="1">
      <alignment horizontal="right" vertical="center" wrapText="1"/>
    </xf>
    <xf numFmtId="49" fontId="2"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wrapText="1"/>
    </xf>
    <xf numFmtId="0" fontId="0" fillId="3" borderId="0" xfId="0" applyFont="1" applyFill="1" applyAlignment="1">
      <alignment vertical="center" wrapText="1"/>
    </xf>
    <xf numFmtId="0" fontId="0" fillId="3" borderId="0" xfId="0" applyFont="1" applyFill="1" applyAlignment="1">
      <alignment horizontal="left" vertical="center" wrapText="1"/>
    </xf>
    <xf numFmtId="186" fontId="2" fillId="3" borderId="1" xfId="0" applyNumberFormat="1" applyFont="1" applyFill="1" applyBorder="1" applyAlignment="1">
      <alignment horizontal="right" vertical="center" wrapText="1"/>
    </xf>
    <xf numFmtId="0" fontId="2" fillId="3" borderId="8"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left" vertical="center" wrapText="1"/>
    </xf>
    <xf numFmtId="186" fontId="3" fillId="5" borderId="1" xfId="0" applyNumberFormat="1" applyFont="1" applyFill="1" applyBorder="1" applyAlignment="1">
      <alignment horizontal="right" vertical="center"/>
    </xf>
    <xf numFmtId="186" fontId="2" fillId="0" borderId="1" xfId="0" applyNumberFormat="1" applyFont="1" applyFill="1" applyBorder="1" applyAlignment="1">
      <alignment horizontal="right" vertical="center"/>
    </xf>
    <xf numFmtId="0" fontId="0"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49" fontId="3" fillId="0" borderId="1" xfId="0" applyNumberFormat="1" applyFont="1" applyFill="1" applyBorder="1" applyAlignment="1">
      <alignment horizontal="left" vertical="top" wrapText="1"/>
    </xf>
    <xf numFmtId="186" fontId="2" fillId="0" borderId="1" xfId="0" applyNumberFormat="1" applyFont="1" applyFill="1" applyBorder="1" applyAlignment="1">
      <alignment horizontal="left" vertical="center"/>
    </xf>
    <xf numFmtId="1" fontId="2" fillId="0" borderId="1" xfId="0" applyNumberFormat="1" applyFont="1" applyFill="1" applyBorder="1"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vertical="top" wrapText="1"/>
    </xf>
    <xf numFmtId="0" fontId="3" fillId="0" borderId="0" xfId="0" applyFont="1" applyFill="1" applyAlignment="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horizontal="center" vertical="top"/>
    </xf>
    <xf numFmtId="1" fontId="2" fillId="0" borderId="0" xfId="0" applyNumberFormat="1" applyFont="1" applyFill="1" applyAlignment="1">
      <alignment horizontal="right" vertical="center" wrapText="1"/>
    </xf>
    <xf numFmtId="1" fontId="3" fillId="0" borderId="1" xfId="2"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vertical="top" wrapText="1"/>
    </xf>
    <xf numFmtId="0" fontId="2" fillId="0" borderId="0" xfId="0" applyFont="1" applyFill="1" applyAlignment="1">
      <alignment horizontal="left" vertical="top" wrapText="1"/>
    </xf>
    <xf numFmtId="1" fontId="2" fillId="0" borderId="0" xfId="0" applyNumberFormat="1" applyFont="1" applyFill="1" applyAlignment="1">
      <alignment horizontal="right" vertical="top" wrapText="1"/>
    </xf>
    <xf numFmtId="186" fontId="2" fillId="0" borderId="0" xfId="0" applyNumberFormat="1" applyFont="1" applyFill="1" applyAlignment="1">
      <alignment vertical="top" wrapText="1"/>
    </xf>
    <xf numFmtId="49" fontId="2" fillId="0" borderId="0" xfId="0" applyNumberFormat="1" applyFont="1" applyFill="1" applyAlignment="1">
      <alignment horizontal="left"/>
    </xf>
    <xf numFmtId="49" fontId="29" fillId="0" borderId="1" xfId="0" applyNumberFormat="1" applyFont="1" applyFill="1" applyBorder="1" applyAlignment="1">
      <alignment vertical="top" wrapText="1"/>
    </xf>
    <xf numFmtId="0" fontId="29" fillId="0" borderId="0" xfId="0" applyFont="1" applyFill="1" applyAlignment="1">
      <alignment vertical="top" wrapText="1"/>
    </xf>
    <xf numFmtId="49" fontId="5" fillId="0" borderId="1" xfId="7" applyNumberFormat="1" applyFill="1" applyBorder="1" applyAlignment="1" applyProtection="1">
      <alignment vertical="top" wrapText="1"/>
    </xf>
    <xf numFmtId="49" fontId="32" fillId="0" borderId="1" xfId="0" applyNumberFormat="1" applyFont="1" applyBorder="1" applyAlignment="1">
      <alignment vertical="top" wrapText="1"/>
    </xf>
    <xf numFmtId="49" fontId="29" fillId="5" borderId="1" xfId="0" applyNumberFormat="1" applyFont="1" applyFill="1" applyBorder="1" applyAlignment="1">
      <alignment vertical="top" wrapText="1"/>
    </xf>
    <xf numFmtId="49" fontId="29" fillId="0" borderId="1" xfId="0" applyNumberFormat="1" applyFont="1" applyBorder="1" applyAlignment="1">
      <alignment vertical="top" wrapText="1"/>
    </xf>
    <xf numFmtId="49" fontId="29" fillId="3" borderId="1" xfId="0" applyNumberFormat="1" applyFont="1" applyFill="1" applyBorder="1" applyAlignment="1">
      <alignment vertical="top" wrapText="1"/>
    </xf>
    <xf numFmtId="0" fontId="29" fillId="3" borderId="0" xfId="0" applyFont="1" applyFill="1" applyAlignment="1">
      <alignment vertical="top" wrapText="1"/>
    </xf>
    <xf numFmtId="0" fontId="32" fillId="0" borderId="0" xfId="0" applyFont="1" applyFill="1" applyAlignment="1">
      <alignment vertical="top" wrapText="1"/>
    </xf>
    <xf numFmtId="49" fontId="5" fillId="0" borderId="1" xfId="7" applyNumberFormat="1" applyBorder="1" applyAlignment="1" applyProtection="1">
      <alignment vertical="top" wrapText="1"/>
    </xf>
    <xf numFmtId="49" fontId="29" fillId="36"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5" fillId="3" borderId="1" xfId="7" applyNumberFormat="1" applyFill="1" applyBorder="1" applyAlignment="1" applyProtection="1">
      <alignment vertical="top" wrapText="1"/>
    </xf>
    <xf numFmtId="49" fontId="2" fillId="5" borderId="1" xfId="0" applyNumberFormat="1" applyFont="1" applyFill="1" applyBorder="1" applyAlignment="1">
      <alignment vertical="top" wrapText="1"/>
    </xf>
    <xf numFmtId="49" fontId="5" fillId="5" borderId="1" xfId="7" applyNumberFormat="1" applyFill="1" applyBorder="1" applyAlignment="1" applyProtection="1">
      <alignment vertical="top" wrapText="1"/>
    </xf>
    <xf numFmtId="49" fontId="5" fillId="36" borderId="1" xfId="7" applyNumberFormat="1" applyFill="1" applyBorder="1" applyAlignment="1" applyProtection="1">
      <alignment vertical="top" wrapText="1"/>
    </xf>
    <xf numFmtId="49" fontId="3" fillId="0" borderId="1" xfId="0" applyNumberFormat="1" applyFont="1" applyBorder="1" applyAlignment="1">
      <alignment horizontal="center" vertical="top" wrapText="1"/>
    </xf>
    <xf numFmtId="186" fontId="5" fillId="3" borderId="1" xfId="7" applyNumberFormat="1" applyFill="1" applyBorder="1" applyAlignment="1" applyProtection="1">
      <alignment horizontal="left" vertical="top" wrapText="1"/>
    </xf>
    <xf numFmtId="186" fontId="32" fillId="0" borderId="2" xfId="1" applyNumberFormat="1" applyFont="1" applyFill="1" applyBorder="1" applyAlignment="1">
      <alignment horizontal="left" vertical="top" wrapText="1"/>
    </xf>
    <xf numFmtId="0" fontId="2" fillId="0" borderId="2" xfId="0" applyFont="1" applyFill="1" applyBorder="1" applyAlignment="1">
      <alignment horizontal="center" vertical="top"/>
    </xf>
    <xf numFmtId="186" fontId="2" fillId="0" borderId="2" xfId="0" applyNumberFormat="1" applyFont="1" applyFill="1" applyBorder="1" applyAlignment="1">
      <alignment horizontal="left" vertical="top" wrapText="1"/>
    </xf>
    <xf numFmtId="49" fontId="2" fillId="5" borderId="1" xfId="0" applyNumberFormat="1" applyFont="1" applyFill="1" applyBorder="1" applyAlignment="1">
      <alignment vertical="top" wrapText="1"/>
    </xf>
    <xf numFmtId="49" fontId="2" fillId="0" borderId="0" xfId="0" applyNumberFormat="1" applyFont="1" applyAlignment="1">
      <alignment horizontal="center" wrapText="1"/>
    </xf>
    <xf numFmtId="49" fontId="22" fillId="5" borderId="1" xfId="7" applyNumberFormat="1" applyFont="1" applyFill="1" applyBorder="1" applyAlignment="1" applyProtection="1">
      <alignment vertical="top" wrapText="1"/>
    </xf>
    <xf numFmtId="186" fontId="18" fillId="0" borderId="1" xfId="0" quotePrefix="1" applyNumberFormat="1" applyFont="1" applyFill="1" applyBorder="1" applyAlignment="1">
      <alignment horizontal="center" vertical="top" wrapText="1"/>
    </xf>
    <xf numFmtId="186" fontId="3" fillId="2" borderId="1" xfId="0" applyNumberFormat="1" applyFont="1" applyFill="1" applyBorder="1" applyAlignment="1">
      <alignment horizontal="center" vertical="center" wrapText="1"/>
    </xf>
    <xf numFmtId="186" fontId="2" fillId="2" borderId="1" xfId="0" applyNumberFormat="1" applyFont="1" applyFill="1" applyBorder="1" applyAlignment="1">
      <alignment horizontal="left" vertical="top" wrapText="1"/>
    </xf>
    <xf numFmtId="186" fontId="3" fillId="2" borderId="1" xfId="0" applyNumberFormat="1" applyFont="1" applyFill="1" applyBorder="1" applyAlignment="1">
      <alignment horizontal="right" vertical="center" wrapText="1"/>
    </xf>
    <xf numFmtId="186" fontId="3" fillId="2" borderId="3" xfId="0" applyNumberFormat="1" applyFont="1" applyFill="1" applyBorder="1" applyAlignment="1">
      <alignment horizontal="center" vertical="center"/>
    </xf>
    <xf numFmtId="186" fontId="3" fillId="2" borderId="3" xfId="0" applyNumberFormat="1" applyFont="1" applyFill="1" applyBorder="1" applyAlignment="1">
      <alignment horizontal="center" vertical="center" wrapText="1"/>
    </xf>
    <xf numFmtId="186" fontId="2" fillId="2" borderId="3" xfId="1" applyNumberFormat="1" applyFont="1" applyFill="1" applyBorder="1" applyAlignment="1">
      <alignment horizontal="left" vertical="top" wrapText="1"/>
    </xf>
    <xf numFmtId="49" fontId="3" fillId="0" borderId="10"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shrinkToFit="1"/>
    </xf>
    <xf numFmtId="49" fontId="2" fillId="0" borderId="1" xfId="0" quotePrefix="1" applyNumberFormat="1" applyFont="1" applyFill="1" applyBorder="1" applyAlignment="1">
      <alignment horizontal="left" vertical="center" wrapText="1" shrinkToFit="1"/>
    </xf>
    <xf numFmtId="49" fontId="2" fillId="0" borderId="1" xfId="0" applyNumberFormat="1" applyFont="1" applyFill="1" applyBorder="1" applyAlignment="1">
      <alignment horizontal="justify" vertical="center" wrapText="1"/>
    </xf>
    <xf numFmtId="49" fontId="2" fillId="0" borderId="1" xfId="0" quotePrefix="1" applyNumberFormat="1" applyFont="1" applyFill="1" applyBorder="1" applyAlignment="1">
      <alignment vertical="center" wrapText="1"/>
    </xf>
    <xf numFmtId="49" fontId="2" fillId="0" borderId="1" xfId="0" quotePrefix="1" applyNumberFormat="1" applyFont="1" applyFill="1" applyBorder="1" applyAlignment="1">
      <alignment horizontal="justify" vertical="center" wrapText="1"/>
    </xf>
    <xf numFmtId="3" fontId="2" fillId="0" borderId="1" xfId="0" applyNumberFormat="1" applyFont="1" applyFill="1" applyBorder="1" applyAlignment="1">
      <alignment horizontal="right" vertical="center" wrapText="1"/>
    </xf>
    <xf numFmtId="0" fontId="3" fillId="0" borderId="0" xfId="0" applyFont="1" applyFill="1" applyAlignment="1">
      <alignment wrapText="1"/>
    </xf>
    <xf numFmtId="1" fontId="2" fillId="0" borderId="0" xfId="0" applyNumberFormat="1" applyFont="1" applyFill="1" applyAlignment="1">
      <alignment horizontal="right" wrapText="1"/>
    </xf>
    <xf numFmtId="49" fontId="2" fillId="0" borderId="0" xfId="0" applyNumberFormat="1" applyFont="1" applyFill="1" applyAlignment="1">
      <alignment horizontal="center" wrapText="1"/>
    </xf>
    <xf numFmtId="0" fontId="29" fillId="0" borderId="1" xfId="0" applyFont="1" applyBorder="1" applyAlignment="1">
      <alignment horizontal="left" vertical="top" wrapText="1"/>
    </xf>
    <xf numFmtId="49" fontId="3" fillId="0" borderId="1"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9" fontId="29" fillId="0" borderId="10" xfId="0" applyNumberFormat="1" applyFont="1" applyFill="1" applyBorder="1" applyAlignment="1">
      <alignment vertical="top" wrapText="1"/>
    </xf>
    <xf numFmtId="49" fontId="2" fillId="0" borderId="10" xfId="0" quotePrefix="1" applyNumberFormat="1" applyFont="1" applyFill="1" applyBorder="1" applyAlignment="1">
      <alignment horizontal="left" vertical="top" wrapText="1"/>
    </xf>
    <xf numFmtId="49" fontId="32" fillId="0" borderId="1" xfId="0" applyNumberFormat="1" applyFont="1" applyFill="1" applyBorder="1" applyAlignment="1">
      <alignment vertical="top" wrapText="1"/>
    </xf>
    <xf numFmtId="49" fontId="32" fillId="0" borderId="11" xfId="0" quotePrefix="1" applyNumberFormat="1" applyFont="1" applyFill="1" applyBorder="1" applyAlignment="1">
      <alignment horizontal="left" vertical="top" wrapText="1"/>
    </xf>
    <xf numFmtId="49" fontId="32" fillId="0" borderId="2" xfId="0" quotePrefix="1" applyNumberFormat="1" applyFont="1" applyFill="1" applyBorder="1" applyAlignment="1">
      <alignment horizontal="left" vertical="top" wrapText="1"/>
    </xf>
    <xf numFmtId="1" fontId="3" fillId="0" borderId="9" xfId="0" applyNumberFormat="1" applyFont="1" applyFill="1" applyBorder="1" applyAlignment="1">
      <alignment horizontal="center" vertical="top" wrapText="1"/>
    </xf>
    <xf numFmtId="49" fontId="2" fillId="0" borderId="1" xfId="2" applyNumberFormat="1" applyFont="1" applyFill="1" applyBorder="1" applyAlignment="1">
      <alignment horizontal="left" vertical="center" wrapText="1"/>
    </xf>
    <xf numFmtId="49"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3"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2" fillId="0" borderId="0" xfId="0" applyNumberFormat="1" applyFont="1" applyFill="1" applyAlignment="1">
      <alignment horizontal="center"/>
    </xf>
    <xf numFmtId="186" fontId="2" fillId="0" borderId="0" xfId="2" applyNumberFormat="1" applyFont="1" applyFill="1" applyAlignment="1">
      <alignment horizontal="left" vertical="top" wrapText="1"/>
    </xf>
    <xf numFmtId="49" fontId="2" fillId="0" borderId="0" xfId="0" applyNumberFormat="1" applyFont="1" applyFill="1" applyAlignment="1">
      <alignment vertical="center" wrapText="1"/>
    </xf>
    <xf numFmtId="0" fontId="2" fillId="0" borderId="0" xfId="0" applyFont="1" applyFill="1" applyBorder="1" applyAlignment="1">
      <alignment horizontal="center" vertical="center"/>
    </xf>
    <xf numFmtId="186" fontId="5" fillId="0" borderId="1" xfId="7" applyNumberFormat="1" applyFill="1" applyBorder="1" applyAlignment="1" applyProtection="1">
      <alignment horizontal="left" vertical="top" wrapText="1"/>
    </xf>
    <xf numFmtId="49" fontId="3"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6" xfId="0" applyNumberFormat="1" applyFont="1" applyFill="1" applyBorder="1" applyAlignment="1">
      <alignment horizontal="center" vertical="top" wrapText="1"/>
    </xf>
    <xf numFmtId="0" fontId="28" fillId="0" borderId="0" xfId="0" applyFont="1"/>
    <xf numFmtId="0" fontId="29" fillId="0" borderId="0" xfId="0" applyFont="1" applyAlignment="1">
      <alignment horizontal="center"/>
    </xf>
    <xf numFmtId="0" fontId="29" fillId="0" borderId="0" xfId="0" applyFont="1" applyAlignment="1">
      <alignment vertical="top"/>
    </xf>
    <xf numFmtId="0" fontId="29" fillId="0" borderId="0" xfId="0" applyFont="1" applyAlignment="1">
      <alignment horizontal="left"/>
    </xf>
    <xf numFmtId="49" fontId="29" fillId="0" borderId="0" xfId="0" applyNumberFormat="1" applyFont="1" applyAlignment="1">
      <alignment horizontal="left"/>
    </xf>
    <xf numFmtId="186" fontId="29" fillId="0" borderId="0" xfId="0" applyNumberFormat="1" applyFont="1" applyAlignment="1">
      <alignment horizontal="left" vertical="top"/>
    </xf>
    <xf numFmtId="186" fontId="28" fillId="0" borderId="1" xfId="0" applyNumberFormat="1" applyFont="1" applyBorder="1" applyAlignment="1">
      <alignment horizontal="center" vertical="center" wrapText="1"/>
    </xf>
    <xf numFmtId="0" fontId="28" fillId="0" borderId="1" xfId="0" applyFont="1" applyBorder="1" applyAlignment="1">
      <alignment horizontal="center" vertical="top" wrapText="1"/>
    </xf>
    <xf numFmtId="186" fontId="28" fillId="0" borderId="1" xfId="0" applyNumberFormat="1" applyFont="1" applyBorder="1" applyAlignment="1">
      <alignment horizontal="center" vertical="center"/>
    </xf>
    <xf numFmtId="0" fontId="29" fillId="0" borderId="1" xfId="0" applyFont="1" applyBorder="1" applyAlignment="1">
      <alignment vertical="top"/>
    </xf>
    <xf numFmtId="186" fontId="29" fillId="0" borderId="1" xfId="0" applyNumberFormat="1" applyFont="1" applyBorder="1" applyAlignment="1">
      <alignment vertical="top" wrapText="1"/>
    </xf>
    <xf numFmtId="0" fontId="28" fillId="0" borderId="1" xfId="0" applyFont="1" applyBorder="1" applyAlignment="1">
      <alignment horizontal="center" vertical="center"/>
    </xf>
    <xf numFmtId="186" fontId="29" fillId="0" borderId="1" xfId="0" applyNumberFormat="1" applyFont="1" applyBorder="1" applyAlignment="1">
      <alignment horizontal="right" vertical="top"/>
    </xf>
    <xf numFmtId="0" fontId="25" fillId="0" borderId="1" xfId="0" applyFont="1" applyBorder="1" applyAlignment="1">
      <alignment horizontal="left" vertical="top" wrapText="1"/>
    </xf>
    <xf numFmtId="0" fontId="29" fillId="0" borderId="0" xfId="0" applyFont="1" applyAlignment="1">
      <alignment horizontal="center" vertical="top"/>
    </xf>
    <xf numFmtId="3" fontId="3" fillId="0" borderId="1" xfId="0" applyNumberFormat="1" applyFont="1" applyFill="1" applyBorder="1" applyAlignment="1">
      <alignment vertical="top" wrapText="1"/>
    </xf>
    <xf numFmtId="3" fontId="2" fillId="0" borderId="1" xfId="0" applyNumberFormat="1" applyFont="1" applyFill="1" applyBorder="1" applyAlignment="1">
      <alignment vertical="top" wrapText="1"/>
    </xf>
    <xf numFmtId="3" fontId="32" fillId="0" borderId="2" xfId="0" applyNumberFormat="1" applyFont="1" applyFill="1" applyBorder="1" applyAlignment="1">
      <alignment horizontal="left" vertical="top" wrapText="1"/>
    </xf>
    <xf numFmtId="186" fontId="2" fillId="0" borderId="0" xfId="2" applyNumberFormat="1" applyFont="1" applyAlignment="1">
      <alignment horizontal="center" vertical="center" wrapText="1"/>
    </xf>
    <xf numFmtId="49" fontId="3" fillId="0" borderId="1" xfId="0" applyNumberFormat="1" applyFont="1" applyFill="1" applyBorder="1" applyAlignment="1">
      <alignment horizontal="left" vertical="center" wrapText="1"/>
    </xf>
    <xf numFmtId="0" fontId="3" fillId="0" borderId="0" xfId="0" applyFont="1" applyFill="1" applyAlignment="1">
      <alignment horizontal="center" wrapText="1"/>
    </xf>
    <xf numFmtId="186" fontId="3" fillId="0" borderId="0" xfId="2" applyNumberFormat="1" applyFont="1" applyFill="1" applyAlignment="1">
      <alignment horizontal="center" wrapText="1"/>
    </xf>
    <xf numFmtId="49" fontId="20" fillId="0" borderId="12" xfId="0" applyNumberFormat="1" applyFont="1" applyFill="1" applyBorder="1" applyAlignment="1">
      <alignment horizontal="center" vertical="top" wrapText="1"/>
    </xf>
    <xf numFmtId="49" fontId="2" fillId="0" borderId="1" xfId="0" applyNumberFormat="1" applyFont="1" applyFill="1" applyBorder="1" applyAlignment="1">
      <alignment vertical="center" wrapText="1"/>
    </xf>
    <xf numFmtId="49" fontId="3" fillId="0" borderId="2" xfId="0" applyNumberFormat="1" applyFont="1" applyFill="1" applyBorder="1" applyAlignment="1">
      <alignment horizontal="left" vertical="center" wrapText="1"/>
    </xf>
    <xf numFmtId="0" fontId="21" fillId="0" borderId="0" xfId="0" applyFont="1" applyFill="1" applyAlignment="1">
      <alignment horizontal="center" vertical="top" wrapText="1"/>
    </xf>
    <xf numFmtId="49" fontId="3" fillId="0" borderId="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2" fillId="0" borderId="0" xfId="0" applyFont="1" applyFill="1" applyAlignment="1">
      <alignment horizontal="center" wrapText="1"/>
    </xf>
    <xf numFmtId="49" fontId="20" fillId="0" borderId="14"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3" fillId="0" borderId="0" xfId="0" applyFont="1" applyAlignment="1">
      <alignment horizontal="center" wrapText="1"/>
    </xf>
    <xf numFmtId="186" fontId="3" fillId="0" borderId="0" xfId="2" applyNumberFormat="1" applyFont="1" applyAlignment="1">
      <alignment horizontal="center" wrapText="1"/>
    </xf>
    <xf numFmtId="0" fontId="34" fillId="0" borderId="0" xfId="0" applyFont="1" applyAlignment="1">
      <alignment horizontal="center" wrapText="1"/>
    </xf>
    <xf numFmtId="49" fontId="6" fillId="0" borderId="12" xfId="0" applyNumberFormat="1" applyFont="1" applyBorder="1" applyAlignment="1">
      <alignment horizontal="center" vertical="top" wrapText="1"/>
    </xf>
    <xf numFmtId="49" fontId="20" fillId="0" borderId="1" xfId="0" applyNumberFormat="1" applyFont="1" applyFill="1" applyBorder="1" applyAlignment="1">
      <alignment horizontal="center" vertical="center" wrapText="1"/>
    </xf>
    <xf numFmtId="0" fontId="23" fillId="0" borderId="0" xfId="3" applyNumberFormat="1" applyFont="1" applyFill="1" applyAlignment="1">
      <alignment horizontal="center" vertical="top" wrapText="1"/>
    </xf>
    <xf numFmtId="0" fontId="16" fillId="0" borderId="0" xfId="3" applyNumberFormat="1" applyFont="1" applyFill="1" applyAlignment="1">
      <alignment vertical="top" wrapText="1"/>
    </xf>
    <xf numFmtId="0" fontId="20" fillId="0" borderId="0" xfId="3" applyNumberFormat="1" applyFont="1" applyFill="1" applyAlignment="1">
      <alignment horizontal="center" vertical="top" wrapText="1"/>
    </xf>
    <xf numFmtId="0" fontId="34" fillId="0" borderId="0" xfId="0" applyFont="1" applyFill="1" applyAlignment="1">
      <alignment horizontal="center" wrapText="1"/>
    </xf>
    <xf numFmtId="49" fontId="3" fillId="0" borderId="1"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6" fillId="0" borderId="12" xfId="0" applyNumberFormat="1" applyFont="1" applyFill="1" applyBorder="1" applyAlignment="1">
      <alignment horizontal="center" vertical="top" wrapText="1"/>
    </xf>
    <xf numFmtId="0" fontId="28" fillId="0" borderId="1" xfId="0" applyFont="1" applyBorder="1" applyAlignment="1">
      <alignment horizontal="left" vertical="center"/>
    </xf>
    <xf numFmtId="0" fontId="2" fillId="0" borderId="1" xfId="0" applyFont="1" applyBorder="1"/>
    <xf numFmtId="0" fontId="29" fillId="0" borderId="0" xfId="0" applyFont="1" applyAlignment="1">
      <alignment horizontal="center" vertical="center"/>
    </xf>
    <xf numFmtId="0" fontId="2" fillId="0" borderId="0" xfId="0" applyFont="1"/>
    <xf numFmtId="0" fontId="28" fillId="0" borderId="0" xfId="0" applyFont="1" applyAlignment="1">
      <alignment horizontal="center"/>
    </xf>
    <xf numFmtId="0" fontId="0" fillId="0" borderId="0" xfId="0"/>
    <xf numFmtId="186" fontId="28" fillId="0" borderId="0" xfId="0" applyNumberFormat="1" applyFont="1" applyAlignment="1">
      <alignment horizontal="center"/>
    </xf>
    <xf numFmtId="0" fontId="34" fillId="0" borderId="0" xfId="0" applyFont="1" applyAlignment="1">
      <alignment horizontal="center"/>
    </xf>
    <xf numFmtId="0" fontId="35" fillId="0" borderId="12" xfId="0" applyFont="1" applyBorder="1" applyAlignment="1">
      <alignment horizontal="center" vertical="center" wrapText="1"/>
    </xf>
    <xf numFmtId="0" fontId="3" fillId="0" borderId="1" xfId="0" applyFont="1" applyFill="1" applyBorder="1" applyAlignment="1">
      <alignment horizontal="left" vertical="center"/>
    </xf>
    <xf numFmtId="186" fontId="3" fillId="0" borderId="0" xfId="2" applyNumberFormat="1" applyFont="1" applyFill="1" applyAlignment="1">
      <alignment horizontal="center"/>
    </xf>
    <xf numFmtId="0" fontId="34" fillId="0" borderId="0" xfId="0" applyFont="1" applyFill="1" applyAlignment="1">
      <alignment horizontal="center"/>
    </xf>
    <xf numFmtId="0" fontId="6" fillId="0" borderId="12" xfId="0" applyFont="1" applyFill="1" applyBorder="1" applyAlignment="1">
      <alignment horizontal="center" vertical="center" wrapText="1"/>
    </xf>
    <xf numFmtId="0" fontId="3" fillId="0" borderId="0" xfId="0" applyFont="1" applyFill="1" applyAlignment="1">
      <alignment horizontal="center"/>
    </xf>
    <xf numFmtId="0" fontId="3" fillId="0" borderId="1" xfId="0" applyFont="1" applyFill="1" applyBorder="1" applyAlignment="1">
      <alignment horizontal="center" vertical="top"/>
    </xf>
    <xf numFmtId="0" fontId="2" fillId="0" borderId="16" xfId="0" applyFont="1" applyFill="1" applyBorder="1" applyAlignment="1">
      <alignment horizontal="center" vertical="center"/>
    </xf>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5" borderId="1" xfId="0" applyFont="1" applyFill="1" applyBorder="1" applyAlignment="1">
      <alignment vertical="center"/>
    </xf>
    <xf numFmtId="0" fontId="3" fillId="5" borderId="1" xfId="0" applyFont="1" applyFill="1" applyBorder="1" applyAlignment="1">
      <alignment horizontal="left" vertical="center"/>
    </xf>
    <xf numFmtId="0" fontId="3" fillId="2" borderId="8" xfId="0" applyFont="1" applyFill="1" applyBorder="1" applyAlignment="1">
      <alignment horizontal="left" vertical="center"/>
    </xf>
    <xf numFmtId="0" fontId="3" fillId="2"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186" fontId="3" fillId="0" borderId="0" xfId="2" applyNumberFormat="1" applyFont="1" applyAlignment="1">
      <alignment horizontal="center"/>
    </xf>
    <xf numFmtId="0" fontId="3" fillId="0" borderId="0" xfId="0" applyFont="1" applyAlignment="1">
      <alignment horizontal="center"/>
    </xf>
    <xf numFmtId="0" fontId="6" fillId="0" borderId="12" xfId="0"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49" fontId="19" fillId="0" borderId="12" xfId="0" applyNumberFormat="1"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2" xfId="0" applyNumberFormat="1"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top" wrapText="1"/>
    </xf>
    <xf numFmtId="49" fontId="19" fillId="3" borderId="12" xfId="0" applyNumberFormat="1" applyFont="1" applyFill="1" applyBorder="1" applyAlignment="1">
      <alignment horizontal="center" vertical="top" wrapText="1"/>
    </xf>
    <xf numFmtId="49" fontId="3" fillId="3" borderId="1" xfId="0" applyNumberFormat="1" applyFont="1" applyFill="1" applyBorder="1" applyAlignment="1">
      <alignment horizontal="left" vertical="top" wrapText="1"/>
    </xf>
    <xf numFmtId="0" fontId="3" fillId="3" borderId="8"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8" fillId="0" borderId="1" xfId="0" applyFont="1" applyFill="1" applyBorder="1" applyAlignment="1">
      <alignment horizontal="left" vertical="center"/>
    </xf>
    <xf numFmtId="0" fontId="28" fillId="0" borderId="1" xfId="0" applyFont="1" applyBorder="1" applyAlignment="1">
      <alignment horizontal="left" vertical="top"/>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0" fontId="3" fillId="0" borderId="13" xfId="0" applyFont="1" applyFill="1" applyBorder="1" applyAlignment="1">
      <alignment horizontal="left" vertical="top"/>
    </xf>
    <xf numFmtId="0" fontId="28" fillId="0" borderId="1" xfId="0" applyFont="1" applyBorder="1" applyAlignment="1">
      <alignment horizontal="left"/>
    </xf>
    <xf numFmtId="0" fontId="29" fillId="0" borderId="1" xfId="0" applyFont="1" applyBorder="1" applyAlignment="1">
      <alignment horizontal="left"/>
    </xf>
    <xf numFmtId="0" fontId="28" fillId="0" borderId="1" xfId="4" applyFont="1" applyBorder="1" applyAlignment="1">
      <alignment horizontal="left" vertical="center"/>
    </xf>
    <xf numFmtId="0" fontId="28" fillId="0" borderId="8" xfId="0" applyFont="1" applyFill="1" applyBorder="1" applyAlignment="1">
      <alignment horizontal="left" vertical="top"/>
    </xf>
    <xf numFmtId="0" fontId="28" fillId="0" borderId="13" xfId="0" applyFont="1" applyFill="1" applyBorder="1" applyAlignment="1">
      <alignment horizontal="left" vertical="top"/>
    </xf>
    <xf numFmtId="0" fontId="28" fillId="0" borderId="10" xfId="0" applyFont="1" applyFill="1" applyBorder="1" applyAlignment="1">
      <alignment horizontal="left" vertical="top"/>
    </xf>
    <xf numFmtId="0" fontId="28" fillId="2" borderId="1" xfId="0" applyFont="1" applyFill="1" applyBorder="1" applyAlignment="1">
      <alignment horizontal="left" vertical="center"/>
    </xf>
    <xf numFmtId="0" fontId="29" fillId="2" borderId="1" xfId="0" applyFont="1" applyFill="1" applyBorder="1" applyAlignment="1">
      <alignment horizontal="left"/>
    </xf>
    <xf numFmtId="0" fontId="28" fillId="2" borderId="1" xfId="0" applyFont="1" applyFill="1" applyBorder="1" applyAlignment="1">
      <alignment horizontal="left"/>
    </xf>
    <xf numFmtId="0" fontId="2" fillId="0" borderId="0" xfId="0" applyFont="1" applyAlignment="1">
      <alignment horizontal="center"/>
    </xf>
    <xf numFmtId="0" fontId="3" fillId="0" borderId="13" xfId="0" applyFont="1" applyBorder="1" applyAlignment="1">
      <alignment horizontal="left" vertical="top"/>
    </xf>
    <xf numFmtId="0" fontId="29" fillId="0" borderId="1" xfId="0" applyFont="1" applyBorder="1" applyAlignment="1">
      <alignment vertical="top" wrapText="1"/>
    </xf>
    <xf numFmtId="0" fontId="29" fillId="0" borderId="1" xfId="0" applyFont="1" applyBorder="1"/>
    <xf numFmtId="0" fontId="29" fillId="2" borderId="1" xfId="0" applyFont="1" applyFill="1" applyBorder="1"/>
    <xf numFmtId="186" fontId="3" fillId="0" borderId="0" xfId="1" applyNumberFormat="1" applyFont="1" applyAlignment="1">
      <alignment horizontal="center"/>
    </xf>
    <xf numFmtId="49" fontId="3" fillId="0" borderId="8" xfId="0" applyNumberFormat="1" applyFont="1" applyFill="1" applyBorder="1" applyAlignment="1">
      <alignment horizontal="left" vertical="top" wrapText="1"/>
    </xf>
    <xf numFmtId="49" fontId="3" fillId="0" borderId="8" xfId="0" applyNumberFormat="1" applyFont="1" applyFill="1" applyBorder="1" applyAlignment="1">
      <alignment horizontal="center" vertical="top" wrapText="1"/>
    </xf>
  </cellXfs>
  <cellStyles count="8">
    <cellStyle name="Comma" xfId="2" builtinId="3"/>
    <cellStyle name="Comma 2" xfId="1"/>
    <cellStyle name="Hyperlink" xfId="7" builtinId="8"/>
    <cellStyle name="Normal" xfId="0" builtinId="0"/>
    <cellStyle name="Normal 2" xfId="3"/>
    <cellStyle name="Normal 3" xfId="4"/>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354321</xdr:colOff>
      <xdr:row>2</xdr:row>
      <xdr:rowOff>14285</xdr:rowOff>
    </xdr:from>
    <xdr:to>
      <xdr:col>2</xdr:col>
      <xdr:colOff>1193039</xdr:colOff>
      <xdr:row>2</xdr:row>
      <xdr:rowOff>14285</xdr:rowOff>
    </xdr:to>
    <xdr:cxnSp macro="">
      <xdr:nvCxnSpPr>
        <xdr:cNvPr id="2" name="Straight Connector 1"/>
        <xdr:cNvCxnSpPr/>
      </xdr:nvCxnSpPr>
      <xdr:spPr>
        <a:xfrm>
          <a:off x="697221" y="410525"/>
          <a:ext cx="16535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932193</xdr:colOff>
      <xdr:row>2</xdr:row>
      <xdr:rowOff>15029</xdr:rowOff>
    </xdr:from>
    <xdr:to>
      <xdr:col>6</xdr:col>
      <xdr:colOff>246458</xdr:colOff>
      <xdr:row>2</xdr:row>
      <xdr:rowOff>15029</xdr:rowOff>
    </xdr:to>
    <xdr:cxnSp macro="">
      <xdr:nvCxnSpPr>
        <xdr:cNvPr id="3" name="Straight Connector 2"/>
        <xdr:cNvCxnSpPr/>
      </xdr:nvCxnSpPr>
      <xdr:spPr>
        <a:xfrm>
          <a:off x="7001523" y="418889"/>
          <a:ext cx="11887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1690634</xdr:colOff>
      <xdr:row>0</xdr:row>
      <xdr:rowOff>403717</xdr:rowOff>
    </xdr:from>
    <xdr:to>
      <xdr:col>5</xdr:col>
      <xdr:colOff>1843148</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2131</xdr:colOff>
      <xdr:row>0</xdr:row>
      <xdr:rowOff>403717</xdr:rowOff>
    </xdr:from>
    <xdr:to>
      <xdr:col>5</xdr:col>
      <xdr:colOff>1834845</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1683014</xdr:colOff>
      <xdr:row>0</xdr:row>
      <xdr:rowOff>403717</xdr:rowOff>
    </xdr:from>
    <xdr:to>
      <xdr:col>5</xdr:col>
      <xdr:colOff>1843162</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1671584</xdr:colOff>
      <xdr:row>0</xdr:row>
      <xdr:rowOff>403717</xdr:rowOff>
    </xdr:from>
    <xdr:to>
      <xdr:col>5</xdr:col>
      <xdr:colOff>1843089</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1690634</xdr:colOff>
      <xdr:row>0</xdr:row>
      <xdr:rowOff>403717</xdr:rowOff>
    </xdr:from>
    <xdr:to>
      <xdr:col>5</xdr:col>
      <xdr:colOff>1843148</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1671584</xdr:colOff>
      <xdr:row>0</xdr:row>
      <xdr:rowOff>403717</xdr:rowOff>
    </xdr:from>
    <xdr:to>
      <xdr:col>5</xdr:col>
      <xdr:colOff>1826081</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1681109</xdr:colOff>
      <xdr:row>0</xdr:row>
      <xdr:rowOff>403717</xdr:rowOff>
    </xdr:from>
    <xdr:to>
      <xdr:col>5</xdr:col>
      <xdr:colOff>1842937</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546652</xdr:colOff>
      <xdr:row>0</xdr:row>
      <xdr:rowOff>588372</xdr:rowOff>
    </xdr:from>
    <xdr:to>
      <xdr:col>2</xdr:col>
      <xdr:colOff>1157131</xdr:colOff>
      <xdr:row>0</xdr:row>
      <xdr:rowOff>588372</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1671584</xdr:colOff>
      <xdr:row>0</xdr:row>
      <xdr:rowOff>396097</xdr:rowOff>
    </xdr:from>
    <xdr:to>
      <xdr:col>5</xdr:col>
      <xdr:colOff>1835485</xdr:colOff>
      <xdr:row>0</xdr:row>
      <xdr:rowOff>396097</xdr:rowOff>
    </xdr:to>
    <xdr:cxnSp macro="">
      <xdr:nvCxnSpPr>
        <xdr:cNvPr id="2" name="Straight Connector 1"/>
        <xdr:cNvCxnSpPr/>
      </xdr:nvCxnSpPr>
      <xdr:spPr>
        <a:xfrm>
          <a:off x="655981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546652</xdr:colOff>
      <xdr:row>0</xdr:row>
      <xdr:rowOff>578847</xdr:rowOff>
    </xdr:from>
    <xdr:to>
      <xdr:col>2</xdr:col>
      <xdr:colOff>1157131</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1690634</xdr:colOff>
      <xdr:row>1</xdr:row>
      <xdr:rowOff>4909</xdr:rowOff>
    </xdr:from>
    <xdr:to>
      <xdr:col>5</xdr:col>
      <xdr:colOff>1823984</xdr:colOff>
      <xdr:row>1</xdr:row>
      <xdr:rowOff>4909</xdr:rowOff>
    </xdr:to>
    <xdr:cxnSp macro="">
      <xdr:nvCxnSpPr>
        <xdr:cNvPr id="2" name="Straight Connector 1"/>
        <xdr:cNvCxnSpPr/>
      </xdr:nvCxnSpPr>
      <xdr:spPr>
        <a:xfrm>
          <a:off x="655981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546652</xdr:colOff>
      <xdr:row>1</xdr:row>
      <xdr:rowOff>1052</xdr:rowOff>
    </xdr:from>
    <xdr:to>
      <xdr:col>2</xdr:col>
      <xdr:colOff>1157131</xdr:colOff>
      <xdr:row>1</xdr:row>
      <xdr:rowOff>1052</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1671584</xdr:colOff>
      <xdr:row>0</xdr:row>
      <xdr:rowOff>396097</xdr:rowOff>
    </xdr:from>
    <xdr:to>
      <xdr:col>5</xdr:col>
      <xdr:colOff>1835490</xdr:colOff>
      <xdr:row>0</xdr:row>
      <xdr:rowOff>396097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554272</xdr:colOff>
      <xdr:row>0</xdr:row>
      <xdr:rowOff>578847</xdr:rowOff>
    </xdr:from>
    <xdr:to>
      <xdr:col>2</xdr:col>
      <xdr:colOff>1157826</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210427</xdr:colOff>
      <xdr:row>2</xdr:row>
      <xdr:rowOff>46465</xdr:rowOff>
    </xdr:from>
    <xdr:to>
      <xdr:col>2</xdr:col>
      <xdr:colOff>1385558</xdr:colOff>
      <xdr:row>2</xdr:row>
      <xdr:rowOff>46465</xdr:rowOff>
    </xdr:to>
    <xdr:cxnSp macro="">
      <xdr:nvCxnSpPr>
        <xdr:cNvPr id="2" name="Straight Connector 1"/>
        <xdr:cNvCxnSpPr/>
      </xdr:nvCxnSpPr>
      <xdr:spPr>
        <a:xfrm>
          <a:off x="1814437" y="442705"/>
          <a:ext cx="105949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1400828</xdr:colOff>
      <xdr:row>2</xdr:row>
      <xdr:rowOff>46464</xdr:rowOff>
    </xdr:from>
    <xdr:to>
      <xdr:col>7</xdr:col>
      <xdr:colOff>724742</xdr:colOff>
      <xdr:row>2</xdr:row>
      <xdr:rowOff>46464</xdr:rowOff>
    </xdr:to>
    <xdr:cxnSp macro="">
      <xdr:nvCxnSpPr>
        <xdr:cNvPr id="3" name="Straight Connector 2"/>
        <xdr:cNvCxnSpPr/>
      </xdr:nvCxnSpPr>
      <xdr:spPr>
        <a:xfrm>
          <a:off x="7961648" y="442704"/>
          <a:ext cx="118878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1690634</xdr:colOff>
      <xdr:row>0</xdr:row>
      <xdr:rowOff>413242</xdr:rowOff>
    </xdr:from>
    <xdr:to>
      <xdr:col>5</xdr:col>
      <xdr:colOff>1835348</xdr:colOff>
      <xdr:row>0</xdr:row>
      <xdr:rowOff>413242</xdr:rowOff>
    </xdr:to>
    <xdr:cxnSp macro="">
      <xdr:nvCxnSpPr>
        <xdr:cNvPr id="2" name="Straight Connector 1"/>
        <xdr:cNvCxnSpPr/>
      </xdr:nvCxnSpPr>
      <xdr:spPr>
        <a:xfrm>
          <a:off x="655981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546652</xdr:colOff>
      <xdr:row>0</xdr:row>
      <xdr:rowOff>580752</xdr:rowOff>
    </xdr:from>
    <xdr:to>
      <xdr:col>2</xdr:col>
      <xdr:colOff>1157131</xdr:colOff>
      <xdr:row>0</xdr:row>
      <xdr:rowOff>580752</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1723764</xdr:colOff>
      <xdr:row>0</xdr:row>
      <xdr:rowOff>403717</xdr:rowOff>
    </xdr:from>
    <xdr:to>
      <xdr:col>5</xdr:col>
      <xdr:colOff>1876165</xdr:colOff>
      <xdr:row>0</xdr:row>
      <xdr:rowOff>403717</xdr:rowOff>
    </xdr:to>
    <xdr:cxnSp macro="">
      <xdr:nvCxnSpPr>
        <xdr:cNvPr id="2" name="Straight Connector 1"/>
        <xdr:cNvCxnSpPr/>
      </xdr:nvCxnSpPr>
      <xdr:spPr>
        <a:xfrm>
          <a:off x="6602221" y="403717"/>
          <a:ext cx="17860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558082</xdr:colOff>
      <xdr:row>0</xdr:row>
      <xdr:rowOff>578847</xdr:rowOff>
    </xdr:from>
    <xdr:to>
      <xdr:col>2</xdr:col>
      <xdr:colOff>1166790</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573302</xdr:colOff>
      <xdr:row>2</xdr:row>
      <xdr:rowOff>2060</xdr:rowOff>
    </xdr:from>
    <xdr:to>
      <xdr:col>2</xdr:col>
      <xdr:colOff>1442709</xdr:colOff>
      <xdr:row>2</xdr:row>
      <xdr:rowOff>6125</xdr:rowOff>
    </xdr:to>
    <xdr:cxnSp macro="">
      <xdr:nvCxnSpPr>
        <xdr:cNvPr id="2" name="Straight Connector 1"/>
        <xdr:cNvCxnSpPr/>
      </xdr:nvCxnSpPr>
      <xdr:spPr>
        <a:xfrm>
          <a:off x="864973" y="397476"/>
          <a:ext cx="1703037" cy="40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1462965</xdr:colOff>
      <xdr:row>2</xdr:row>
      <xdr:rowOff>18390</xdr:rowOff>
    </xdr:from>
    <xdr:to>
      <xdr:col>6</xdr:col>
      <xdr:colOff>700999</xdr:colOff>
      <xdr:row>2</xdr:row>
      <xdr:rowOff>18390</xdr:rowOff>
    </xdr:to>
    <xdr:cxnSp macro="">
      <xdr:nvCxnSpPr>
        <xdr:cNvPr id="3" name="Straight Connector 2"/>
        <xdr:cNvCxnSpPr/>
      </xdr:nvCxnSpPr>
      <xdr:spPr>
        <a:xfrm>
          <a:off x="7128099" y="412837"/>
          <a:ext cx="14125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866775</xdr:colOff>
      <xdr:row>90</xdr:row>
      <xdr:rowOff>219075</xdr:rowOff>
    </xdr:from>
    <xdr:to>
      <xdr:col>7</xdr:col>
      <xdr:colOff>571500</xdr:colOff>
      <xdr:row>90</xdr:row>
      <xdr:rowOff>1447800</xdr:rowOff>
    </xdr:to>
    <xdr:pic>
      <xdr:nvPicPr>
        <xdr:cNvPr id="4002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725" y="61598175"/>
          <a:ext cx="33528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210427</xdr:colOff>
      <xdr:row>2</xdr:row>
      <xdr:rowOff>46465</xdr:rowOff>
    </xdr:from>
    <xdr:to>
      <xdr:col>2</xdr:col>
      <xdr:colOff>1385558</xdr:colOff>
      <xdr:row>2</xdr:row>
      <xdr:rowOff>46465</xdr:rowOff>
    </xdr:to>
    <xdr:cxnSp macro="">
      <xdr:nvCxnSpPr>
        <xdr:cNvPr id="3" name="Straight Connector 2"/>
        <xdr:cNvCxnSpPr/>
      </xdr:nvCxnSpPr>
      <xdr:spPr>
        <a:xfrm>
          <a:off x="1486823" y="487867"/>
          <a:ext cx="16842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400050</xdr:colOff>
      <xdr:row>4</xdr:row>
      <xdr:rowOff>28575</xdr:rowOff>
    </xdr:from>
    <xdr:to>
      <xdr:col>2</xdr:col>
      <xdr:colOff>1057275</xdr:colOff>
      <xdr:row>4</xdr:row>
      <xdr:rowOff>76200</xdr:rowOff>
    </xdr:to>
    <xdr:grpSp>
      <xdr:nvGrpSpPr>
        <xdr:cNvPr id="40961" name="Shape 2"/>
        <xdr:cNvGrpSpPr>
          <a:grpSpLocks/>
        </xdr:cNvGrpSpPr>
      </xdr:nvGrpSpPr>
      <xdr:grpSpPr bwMode="auto">
        <a:xfrm>
          <a:off x="792956" y="814388"/>
          <a:ext cx="1574007" cy="47625"/>
          <a:chOff x="4231575" y="3780000"/>
          <a:chExt cx="2228850" cy="0"/>
        </a:xfrm>
      </xdr:grpSpPr>
      <xdr:cxnSp macro="">
        <xdr:nvCxnSpPr>
          <xdr:cNvPr id="40964" name="Shape 3"/>
          <xdr:cNvCxnSpPr>
            <a:cxnSpLocks noChangeShapeType="1"/>
          </xdr:cNvCxnSpPr>
        </xdr:nvCxnSpPr>
        <xdr:spPr bwMode="auto">
          <a:xfrm>
            <a:off x="4231575" y="3780000"/>
            <a:ext cx="2228850" cy="0"/>
          </a:xfrm>
          <a:prstGeom prst="straightConnector1">
            <a:avLst/>
          </a:prstGeom>
          <a:noFill/>
          <a:ln w="9525">
            <a:solidFill>
              <a:srgbClr val="4F81BD"/>
            </a:solidFill>
            <a:miter lim="800000"/>
            <a:headEnd type="none" w="sm" len="sm"/>
            <a:tailEnd type="none" w="sm" len="sm"/>
          </a:ln>
          <a:extLst>
            <a:ext uri="{909E8E84-426E-40DD-AFC4-6F175D3DCCD1}">
              <a14:hiddenFill xmlns:a14="http://schemas.microsoft.com/office/drawing/2010/main">
                <a:noFill/>
              </a14:hiddenFill>
            </a:ext>
          </a:extLst>
        </xdr:spPr>
      </xdr:cxnSp>
    </xdr:grpSp>
    <xdr:clientData fLocksWithSheet="0"/>
  </xdr:twoCellAnchor>
  <xdr:twoCellAnchor editAs="oneCell">
    <xdr:from>
      <xdr:col>6</xdr:col>
      <xdr:colOff>1228725</xdr:colOff>
      <xdr:row>4</xdr:row>
      <xdr:rowOff>28575</xdr:rowOff>
    </xdr:from>
    <xdr:to>
      <xdr:col>7</xdr:col>
      <xdr:colOff>742950</xdr:colOff>
      <xdr:row>4</xdr:row>
      <xdr:rowOff>190500</xdr:rowOff>
    </xdr:to>
    <xdr:grpSp>
      <xdr:nvGrpSpPr>
        <xdr:cNvPr id="40962" name="Shape 2"/>
        <xdr:cNvGrpSpPr>
          <a:grpSpLocks/>
        </xdr:cNvGrpSpPr>
      </xdr:nvGrpSpPr>
      <xdr:grpSpPr bwMode="auto">
        <a:xfrm>
          <a:off x="12182475" y="814388"/>
          <a:ext cx="1526381" cy="161925"/>
          <a:chOff x="5065013" y="3780000"/>
          <a:chExt cx="561975" cy="0"/>
        </a:xfrm>
      </xdr:grpSpPr>
      <xdr:cxnSp macro="">
        <xdr:nvCxnSpPr>
          <xdr:cNvPr id="40963" name="Shape 4"/>
          <xdr:cNvCxnSpPr>
            <a:cxnSpLocks noChangeShapeType="1"/>
          </xdr:cNvCxnSpPr>
        </xdr:nvCxnSpPr>
        <xdr:spPr bwMode="auto">
          <a:xfrm>
            <a:off x="5065013" y="3780000"/>
            <a:ext cx="561975" cy="0"/>
          </a:xfrm>
          <a:prstGeom prst="straightConnector1">
            <a:avLst/>
          </a:prstGeom>
          <a:noFill/>
          <a:ln w="9525">
            <a:solidFill>
              <a:srgbClr val="4F81BD"/>
            </a:solidFill>
            <a:miter lim="800000"/>
            <a:headEnd type="none" w="sm" len="sm"/>
            <a:tailEnd type="none" w="sm" len="sm"/>
          </a:ln>
          <a:extLst>
            <a:ext uri="{909E8E84-426E-40DD-AFC4-6F175D3DCCD1}">
              <a14:hiddenFill xmlns:a14="http://schemas.microsoft.com/office/drawing/2010/main">
                <a:noFill/>
              </a14:hiddenFill>
            </a:ext>
          </a:extLst>
        </xdr:spPr>
      </xdr:cxnSp>
    </xdr:grp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2</xdr:col>
      <xdr:colOff>264857</xdr:colOff>
      <xdr:row>0</xdr:row>
      <xdr:rowOff>0</xdr:rowOff>
    </xdr:from>
    <xdr:to>
      <xdr:col>3</xdr:col>
      <xdr:colOff>79</xdr:colOff>
      <xdr:row>0</xdr:row>
      <xdr:rowOff>0</xdr:rowOff>
    </xdr:to>
    <xdr:cxnSp macro="">
      <xdr:nvCxnSpPr>
        <xdr:cNvPr id="3" name="Straight Connector 2"/>
        <xdr:cNvCxnSpPr/>
      </xdr:nvCxnSpPr>
      <xdr:spPr>
        <a:xfrm>
          <a:off x="1495323" y="460887"/>
          <a:ext cx="19869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1894759</xdr:colOff>
      <xdr:row>2</xdr:row>
      <xdr:rowOff>40968</xdr:rowOff>
    </xdr:from>
    <xdr:to>
      <xdr:col>7</xdr:col>
      <xdr:colOff>0</xdr:colOff>
      <xdr:row>2</xdr:row>
      <xdr:rowOff>40968</xdr:rowOff>
    </xdr:to>
    <xdr:cxnSp macro="">
      <xdr:nvCxnSpPr>
        <xdr:cNvPr id="5" name="Straight Connector 4"/>
        <xdr:cNvCxnSpPr/>
      </xdr:nvCxnSpPr>
      <xdr:spPr>
        <a:xfrm>
          <a:off x="8326694" y="471129"/>
          <a:ext cx="170016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1681109</xdr:colOff>
      <xdr:row>0</xdr:row>
      <xdr:rowOff>403717</xdr:rowOff>
    </xdr:from>
    <xdr:to>
      <xdr:col>5</xdr:col>
      <xdr:colOff>1842649</xdr:colOff>
      <xdr:row>0</xdr:row>
      <xdr:rowOff>403717</xdr:rowOff>
    </xdr:to>
    <xdr:cxnSp macro="">
      <xdr:nvCxnSpPr>
        <xdr:cNvPr id="2" name="Straight Connector 1"/>
        <xdr:cNvCxnSpPr/>
      </xdr:nvCxnSpPr>
      <xdr:spPr>
        <a:xfrm>
          <a:off x="672745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666778</xdr:colOff>
      <xdr:row>0</xdr:row>
      <xdr:rowOff>578847</xdr:rowOff>
    </xdr:from>
    <xdr:to>
      <xdr:col>2</xdr:col>
      <xdr:colOff>1270293</xdr:colOff>
      <xdr:row>0</xdr:row>
      <xdr:rowOff>578847</xdr:rowOff>
    </xdr:to>
    <xdr:cxnSp macro="">
      <xdr:nvCxnSpPr>
        <xdr:cNvPr id="3" name="Straight Connector 2"/>
        <xdr:cNvCxnSpPr/>
      </xdr:nvCxnSpPr>
      <xdr:spPr>
        <a:xfrm>
          <a:off x="1022229" y="588372"/>
          <a:ext cx="15786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1683014</xdr:colOff>
      <xdr:row>0</xdr:row>
      <xdr:rowOff>403717</xdr:rowOff>
    </xdr:from>
    <xdr:to>
      <xdr:col>5</xdr:col>
      <xdr:colOff>1843162</xdr:colOff>
      <xdr:row>0</xdr:row>
      <xdr:rowOff>403717</xdr:rowOff>
    </xdr:to>
    <xdr:cxnSp macro="">
      <xdr:nvCxnSpPr>
        <xdr:cNvPr id="3" name="Straight Connector 2"/>
        <xdr:cNvCxnSpPr/>
      </xdr:nvCxnSpPr>
      <xdr:spPr>
        <a:xfrm>
          <a:off x="6727742" y="403717"/>
          <a:ext cx="17829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565702</xdr:colOff>
      <xdr:row>0</xdr:row>
      <xdr:rowOff>578847</xdr:rowOff>
    </xdr:from>
    <xdr:to>
      <xdr:col>2</xdr:col>
      <xdr:colOff>1167144</xdr:colOff>
      <xdr:row>0</xdr:row>
      <xdr:rowOff>578847</xdr:rowOff>
    </xdr:to>
    <xdr:cxnSp macro="">
      <xdr:nvCxnSpPr>
        <xdr:cNvPr id="5" name="Straight Connector 4"/>
        <xdr:cNvCxnSpPr/>
      </xdr:nvCxnSpPr>
      <xdr:spPr>
        <a:xfrm>
          <a:off x="936135" y="588372"/>
          <a:ext cx="15825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1671584</xdr:colOff>
      <xdr:row>0</xdr:row>
      <xdr:rowOff>403717</xdr:rowOff>
    </xdr:from>
    <xdr:to>
      <xdr:col>5</xdr:col>
      <xdr:colOff>1823874</xdr:colOff>
      <xdr:row>0</xdr:row>
      <xdr:rowOff>403717</xdr:rowOff>
    </xdr:to>
    <xdr:cxnSp macro="">
      <xdr:nvCxnSpPr>
        <xdr:cNvPr id="2" name="Straight Connector 1"/>
        <xdr:cNvCxnSpPr/>
      </xdr:nvCxnSpPr>
      <xdr:spPr>
        <a:xfrm>
          <a:off x="6559814" y="403717"/>
          <a:ext cx="1783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546652</xdr:colOff>
      <xdr:row>0</xdr:row>
      <xdr:rowOff>578847</xdr:rowOff>
    </xdr:from>
    <xdr:to>
      <xdr:col>2</xdr:col>
      <xdr:colOff>1157131</xdr:colOff>
      <xdr:row>0</xdr:row>
      <xdr:rowOff>578847</xdr:rowOff>
    </xdr:to>
    <xdr:cxnSp macro="">
      <xdr:nvCxnSpPr>
        <xdr:cNvPr id="3" name="Straight Connector 2"/>
        <xdr:cNvCxnSpPr/>
      </xdr:nvCxnSpPr>
      <xdr:spPr>
        <a:xfrm>
          <a:off x="935272" y="588372"/>
          <a:ext cx="1582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p.g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p.gs/"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dpi.com/2076-3417/12/4/2222"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link.springer.com/chapter/10.1007/978-3-030-62324-1_3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jte.hcmute.edu.vn/index.php/jte/article/view/1071" TargetMode="External"/><Relationship Id="rId3" Type="http://schemas.openxmlformats.org/officeDocument/2006/relationships/hyperlink" Target="https://journal.hcmue.edu.vn/index.php/hcmuejos/article/view/3280" TargetMode="External"/><Relationship Id="rId7" Type="http://schemas.openxmlformats.org/officeDocument/2006/relationships/hyperlink" Target="https://etasr.com/index.php/ETASR/article/view/4758" TargetMode="External"/><Relationship Id="rId12" Type="http://schemas.openxmlformats.org/officeDocument/2006/relationships/drawing" Target="../drawings/drawing6.xml"/><Relationship Id="rId2" Type="http://schemas.openxmlformats.org/officeDocument/2006/relationships/hyperlink" Target="https://ijiset.com/vol9/v9s9/IJISET_V9_I09_01.pdf" TargetMode="External"/><Relationship Id="rId1" Type="http://schemas.openxmlformats.org/officeDocument/2006/relationships/hyperlink" Target="https://ijlemr.com/papers/volume7-issue09/3-IJLEMR-66692.pdf" TargetMode="External"/><Relationship Id="rId6" Type="http://schemas.openxmlformats.org/officeDocument/2006/relationships/hyperlink" Target="https://www.researchgate.net/publication/357474459_Role_of_Trust_and_Team_Culture_in_Knowledge_Sharing_and_OCBs_among_Government_Officials" TargetMode="External"/><Relationship Id="rId11" Type="http://schemas.openxmlformats.org/officeDocument/2006/relationships/printerSettings" Target="../printerSettings/printerSettings6.bin"/><Relationship Id="rId5" Type="http://schemas.openxmlformats.org/officeDocument/2006/relationships/hyperlink" Target="https://ijsei.in/index.php/ijsei/article/view/219" TargetMode="External"/><Relationship Id="rId10" Type="http://schemas.openxmlformats.org/officeDocument/2006/relationships/hyperlink" Target="http://ijmrap.com/wp-content/uploads/2022/09/IJMRAP-V5N3P125Y22.pdf" TargetMode="External"/><Relationship Id="rId4" Type="http://schemas.openxmlformats.org/officeDocument/2006/relationships/hyperlink" Target="https://revista.fct.unesp.br/index.php/Nuances/article/view/9120" TargetMode="External"/><Relationship Id="rId9" Type="http://schemas.openxmlformats.org/officeDocument/2006/relationships/hyperlink" Target="https://jte.hcmute.edu.vn/index.php/jte/article/view/1102"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workbookViewId="0">
      <pane ySplit="1" topLeftCell="A2" activePane="bottomLeft" state="frozen"/>
      <selection pane="bottomLeft" activeCell="D10" sqref="D10"/>
    </sheetView>
  </sheetViews>
  <sheetFormatPr defaultColWidth="9" defaultRowHeight="15.75"/>
  <cols>
    <col min="1" max="1" width="5" style="363" customWidth="1"/>
    <col min="2" max="2" width="12" style="363" customWidth="1"/>
    <col min="3" max="3" width="23.6640625" style="260" customWidth="1"/>
    <col min="4" max="4" width="20.88671875" style="375" customWidth="1"/>
    <col min="5" max="5" width="19.44140625" style="362" customWidth="1"/>
    <col min="6" max="6" width="23.5546875" style="361" customWidth="1"/>
    <col min="7" max="7" width="15.21875" style="369" customWidth="1"/>
    <col min="8" max="8" width="9.109375" style="261" customWidth="1"/>
    <col min="9" max="16384" width="9" style="260"/>
  </cols>
  <sheetData>
    <row r="1" spans="1:8">
      <c r="A1" s="465" t="s">
        <v>2</v>
      </c>
      <c r="B1" s="465"/>
      <c r="C1" s="465"/>
      <c r="D1" s="360"/>
      <c r="F1" s="466" t="s">
        <v>1</v>
      </c>
      <c r="G1" s="466"/>
    </row>
    <row r="2" spans="1:8">
      <c r="A2" s="465" t="s">
        <v>3</v>
      </c>
      <c r="B2" s="465"/>
      <c r="C2" s="465"/>
      <c r="D2" s="360"/>
      <c r="F2" s="466" t="s">
        <v>4</v>
      </c>
      <c r="G2" s="466"/>
    </row>
    <row r="3" spans="1:8">
      <c r="A3" s="465"/>
      <c r="B3" s="465"/>
      <c r="C3" s="465"/>
      <c r="D3" s="465"/>
    </row>
    <row r="4" spans="1:8" s="261" customFormat="1" ht="39.6" customHeight="1">
      <c r="A4" s="467" t="s">
        <v>1879</v>
      </c>
      <c r="B4" s="467"/>
      <c r="C4" s="467"/>
      <c r="D4" s="467"/>
      <c r="E4" s="467"/>
      <c r="F4" s="467"/>
      <c r="G4" s="467"/>
      <c r="H4" s="467"/>
    </row>
    <row r="5" spans="1:8" s="262" customFormat="1" ht="47.25">
      <c r="A5" s="283" t="s">
        <v>8</v>
      </c>
      <c r="B5" s="283" t="s">
        <v>0</v>
      </c>
      <c r="C5" s="283" t="s">
        <v>5</v>
      </c>
      <c r="D5" s="283" t="s">
        <v>6</v>
      </c>
      <c r="E5" s="283" t="s">
        <v>7</v>
      </c>
      <c r="F5" s="283" t="s">
        <v>1611</v>
      </c>
      <c r="G5" s="370" t="s">
        <v>10</v>
      </c>
      <c r="H5" s="283" t="s">
        <v>9</v>
      </c>
    </row>
    <row r="6" spans="1:8" s="261" customFormat="1" ht="30" customHeight="1">
      <c r="A6" s="469" t="s">
        <v>1730</v>
      </c>
      <c r="B6" s="469"/>
      <c r="C6" s="469"/>
      <c r="D6" s="469"/>
      <c r="E6" s="469"/>
      <c r="F6" s="469"/>
      <c r="G6" s="371">
        <f>SUM(G7:G14)</f>
        <v>299000000</v>
      </c>
      <c r="H6" s="297"/>
    </row>
    <row r="7" spans="1:8" s="30" customFormat="1" ht="63">
      <c r="A7" s="281">
        <v>1</v>
      </c>
      <c r="B7" s="281" t="s">
        <v>1369</v>
      </c>
      <c r="C7" s="285" t="s">
        <v>12</v>
      </c>
      <c r="D7" s="285" t="s">
        <v>13</v>
      </c>
      <c r="E7" s="285" t="s">
        <v>1684</v>
      </c>
      <c r="F7" s="285" t="s">
        <v>1458</v>
      </c>
      <c r="G7" s="252">
        <v>36000000</v>
      </c>
      <c r="H7" s="280" t="s">
        <v>586</v>
      </c>
    </row>
    <row r="8" spans="1:8" s="30" customFormat="1" ht="78.75">
      <c r="A8" s="281">
        <v>2</v>
      </c>
      <c r="B8" s="281" t="s">
        <v>1370</v>
      </c>
      <c r="C8" s="285" t="s">
        <v>1667</v>
      </c>
      <c r="D8" s="285" t="s">
        <v>14</v>
      </c>
      <c r="E8" s="285" t="s">
        <v>16</v>
      </c>
      <c r="F8" s="285" t="s">
        <v>1457</v>
      </c>
      <c r="G8" s="252">
        <v>80000000</v>
      </c>
      <c r="H8" s="280"/>
    </row>
    <row r="9" spans="1:8" s="30" customFormat="1" ht="78.75">
      <c r="A9" s="281">
        <v>3</v>
      </c>
      <c r="B9" s="281" t="s">
        <v>1371</v>
      </c>
      <c r="C9" s="285" t="s">
        <v>17</v>
      </c>
      <c r="D9" s="285" t="s">
        <v>18</v>
      </c>
      <c r="E9" s="285" t="s">
        <v>19</v>
      </c>
      <c r="F9" s="286" t="s">
        <v>1459</v>
      </c>
      <c r="G9" s="252">
        <v>80000000</v>
      </c>
      <c r="H9" s="280"/>
    </row>
    <row r="10" spans="1:8" s="30" customFormat="1" ht="63">
      <c r="A10" s="281">
        <v>4</v>
      </c>
      <c r="B10" s="281" t="s">
        <v>1372</v>
      </c>
      <c r="C10" s="285" t="s">
        <v>30</v>
      </c>
      <c r="D10" s="285" t="s">
        <v>31</v>
      </c>
      <c r="E10" s="285" t="s">
        <v>32</v>
      </c>
      <c r="F10" s="286" t="s">
        <v>1257</v>
      </c>
      <c r="G10" s="252">
        <v>20000000</v>
      </c>
      <c r="H10" s="280"/>
    </row>
    <row r="11" spans="1:8" s="30" customFormat="1" ht="63">
      <c r="A11" s="281">
        <v>5</v>
      </c>
      <c r="B11" s="281" t="s">
        <v>1373</v>
      </c>
      <c r="C11" s="285" t="s">
        <v>34</v>
      </c>
      <c r="D11" s="285" t="s">
        <v>35</v>
      </c>
      <c r="E11" s="285" t="s">
        <v>36</v>
      </c>
      <c r="F11" s="286" t="s">
        <v>1258</v>
      </c>
      <c r="G11" s="252">
        <v>21000000</v>
      </c>
      <c r="H11" s="280"/>
    </row>
    <row r="12" spans="1:8" s="30" customFormat="1" ht="78.75">
      <c r="A12" s="281">
        <v>6</v>
      </c>
      <c r="B12" s="281" t="s">
        <v>1374</v>
      </c>
      <c r="C12" s="285" t="s">
        <v>37</v>
      </c>
      <c r="D12" s="285" t="s">
        <v>38</v>
      </c>
      <c r="E12" s="285" t="s">
        <v>39</v>
      </c>
      <c r="F12" s="286" t="s">
        <v>1460</v>
      </c>
      <c r="G12" s="252">
        <v>21000000</v>
      </c>
      <c r="H12" s="280"/>
    </row>
    <row r="13" spans="1:8" s="30" customFormat="1" ht="47.25">
      <c r="A13" s="281">
        <v>7</v>
      </c>
      <c r="B13" s="281" t="s">
        <v>1375</v>
      </c>
      <c r="C13" s="285" t="s">
        <v>1674</v>
      </c>
      <c r="D13" s="285" t="s">
        <v>21</v>
      </c>
      <c r="E13" s="285" t="s">
        <v>1757</v>
      </c>
      <c r="F13" s="285" t="s">
        <v>1455</v>
      </c>
      <c r="G13" s="252">
        <v>20000000</v>
      </c>
      <c r="H13" s="280"/>
    </row>
    <row r="14" spans="1:8" s="30" customFormat="1" ht="78.75">
      <c r="A14" s="281">
        <v>8</v>
      </c>
      <c r="B14" s="281" t="s">
        <v>1556</v>
      </c>
      <c r="C14" s="285" t="s">
        <v>1461</v>
      </c>
      <c r="D14" s="285" t="s">
        <v>24</v>
      </c>
      <c r="E14" s="280" t="s">
        <v>1710</v>
      </c>
      <c r="F14" s="285" t="s">
        <v>1456</v>
      </c>
      <c r="G14" s="252">
        <v>21000000</v>
      </c>
      <c r="H14" s="280"/>
    </row>
    <row r="15" spans="1:8" s="261" customFormat="1" ht="30" customHeight="1">
      <c r="A15" s="464" t="s">
        <v>1731</v>
      </c>
      <c r="B15" s="464"/>
      <c r="C15" s="464"/>
      <c r="D15" s="464"/>
      <c r="E15" s="464"/>
      <c r="F15" s="464"/>
      <c r="G15" s="371">
        <f>SUM(G16:G32)</f>
        <v>1066000000</v>
      </c>
      <c r="H15" s="297"/>
    </row>
    <row r="16" spans="1:8" s="30" customFormat="1" ht="47.25">
      <c r="A16" s="281">
        <v>9</v>
      </c>
      <c r="B16" s="281" t="s">
        <v>1376</v>
      </c>
      <c r="C16" s="285" t="s">
        <v>1746</v>
      </c>
      <c r="D16" s="285" t="s">
        <v>42</v>
      </c>
      <c r="E16" s="286" t="s">
        <v>1691</v>
      </c>
      <c r="F16" s="286" t="s">
        <v>1612</v>
      </c>
      <c r="G16" s="253">
        <v>35000000</v>
      </c>
      <c r="H16" s="280"/>
    </row>
    <row r="17" spans="1:8" s="30" customFormat="1" ht="47.25">
      <c r="A17" s="281">
        <v>10</v>
      </c>
      <c r="B17" s="281" t="s">
        <v>1377</v>
      </c>
      <c r="C17" s="285" t="s">
        <v>44</v>
      </c>
      <c r="D17" s="285" t="s">
        <v>45</v>
      </c>
      <c r="E17" s="285" t="s">
        <v>46</v>
      </c>
      <c r="F17" s="285" t="s">
        <v>1613</v>
      </c>
      <c r="G17" s="253">
        <v>120000000</v>
      </c>
      <c r="H17" s="280"/>
    </row>
    <row r="18" spans="1:8" s="30" customFormat="1" ht="78.75">
      <c r="A18" s="281">
        <v>11</v>
      </c>
      <c r="B18" s="281" t="s">
        <v>1378</v>
      </c>
      <c r="C18" s="285" t="s">
        <v>1685</v>
      </c>
      <c r="D18" s="285" t="s">
        <v>1259</v>
      </c>
      <c r="E18" s="286" t="s">
        <v>47</v>
      </c>
      <c r="F18" s="286" t="s">
        <v>1614</v>
      </c>
      <c r="G18" s="253">
        <v>135000000</v>
      </c>
      <c r="H18" s="280"/>
    </row>
    <row r="19" spans="1:8" s="30" customFormat="1" ht="63">
      <c r="A19" s="281">
        <v>12</v>
      </c>
      <c r="B19" s="281" t="s">
        <v>1379</v>
      </c>
      <c r="C19" s="285" t="s">
        <v>48</v>
      </c>
      <c r="D19" s="285" t="s">
        <v>49</v>
      </c>
      <c r="E19" s="286" t="s">
        <v>1758</v>
      </c>
      <c r="F19" s="286" t="s">
        <v>50</v>
      </c>
      <c r="G19" s="253">
        <v>87000000</v>
      </c>
      <c r="H19" s="280"/>
    </row>
    <row r="20" spans="1:8" s="30" customFormat="1" ht="63">
      <c r="A20" s="281">
        <v>13</v>
      </c>
      <c r="B20" s="281" t="s">
        <v>1380</v>
      </c>
      <c r="C20" s="285" t="s">
        <v>53</v>
      </c>
      <c r="D20" s="285" t="s">
        <v>54</v>
      </c>
      <c r="E20" s="286" t="s">
        <v>55</v>
      </c>
      <c r="F20" s="286" t="s">
        <v>60</v>
      </c>
      <c r="G20" s="253">
        <v>36000000</v>
      </c>
      <c r="H20" s="280"/>
    </row>
    <row r="21" spans="1:8" s="30" customFormat="1" ht="63">
      <c r="A21" s="281">
        <v>14</v>
      </c>
      <c r="B21" s="281" t="s">
        <v>1381</v>
      </c>
      <c r="C21" s="285" t="s">
        <v>57</v>
      </c>
      <c r="D21" s="285" t="s">
        <v>58</v>
      </c>
      <c r="E21" s="286" t="s">
        <v>59</v>
      </c>
      <c r="F21" s="286" t="s">
        <v>1441</v>
      </c>
      <c r="G21" s="253">
        <v>42000000</v>
      </c>
      <c r="H21" s="280"/>
    </row>
    <row r="22" spans="1:8" s="30" customFormat="1" ht="63">
      <c r="A22" s="281">
        <v>15</v>
      </c>
      <c r="B22" s="281" t="s">
        <v>1382</v>
      </c>
      <c r="C22" s="285" t="s">
        <v>61</v>
      </c>
      <c r="D22" s="285" t="s">
        <v>62</v>
      </c>
      <c r="E22" s="286" t="s">
        <v>1753</v>
      </c>
      <c r="F22" s="286" t="s">
        <v>63</v>
      </c>
      <c r="G22" s="253">
        <v>25000000</v>
      </c>
      <c r="H22" s="280"/>
    </row>
    <row r="23" spans="1:8" s="30" customFormat="1" ht="78.75">
      <c r="A23" s="281">
        <v>16</v>
      </c>
      <c r="B23" s="281" t="s">
        <v>1383</v>
      </c>
      <c r="C23" s="285" t="s">
        <v>64</v>
      </c>
      <c r="D23" s="285" t="s">
        <v>65</v>
      </c>
      <c r="E23" s="286" t="s">
        <v>1490</v>
      </c>
      <c r="F23" s="286" t="s">
        <v>1435</v>
      </c>
      <c r="G23" s="253">
        <v>42000000</v>
      </c>
      <c r="H23" s="280" t="s">
        <v>1759</v>
      </c>
    </row>
    <row r="24" spans="1:8" s="30" customFormat="1" ht="78.75">
      <c r="A24" s="281">
        <v>17</v>
      </c>
      <c r="B24" s="281" t="s">
        <v>1417</v>
      </c>
      <c r="C24" s="285" t="s">
        <v>66</v>
      </c>
      <c r="D24" s="285" t="s">
        <v>67</v>
      </c>
      <c r="E24" s="286" t="s">
        <v>1740</v>
      </c>
      <c r="F24" s="286" t="s">
        <v>1435</v>
      </c>
      <c r="G24" s="253">
        <v>42000000</v>
      </c>
      <c r="H24" s="280"/>
    </row>
    <row r="25" spans="1:8" s="30" customFormat="1" ht="47.25">
      <c r="A25" s="281">
        <v>18</v>
      </c>
      <c r="B25" s="281" t="s">
        <v>1418</v>
      </c>
      <c r="C25" s="285" t="s">
        <v>69</v>
      </c>
      <c r="D25" s="285" t="s">
        <v>70</v>
      </c>
      <c r="E25" s="286" t="s">
        <v>1741</v>
      </c>
      <c r="F25" s="286" t="s">
        <v>1435</v>
      </c>
      <c r="G25" s="253">
        <v>42000000</v>
      </c>
      <c r="H25" s="280"/>
    </row>
    <row r="26" spans="1:8" s="30" customFormat="1" ht="78.75">
      <c r="A26" s="281">
        <v>19</v>
      </c>
      <c r="B26" s="281" t="s">
        <v>1419</v>
      </c>
      <c r="C26" s="285" t="s">
        <v>72</v>
      </c>
      <c r="D26" s="285" t="s">
        <v>73</v>
      </c>
      <c r="E26" s="286" t="s">
        <v>1742</v>
      </c>
      <c r="F26" s="286" t="s">
        <v>1435</v>
      </c>
      <c r="G26" s="253">
        <v>42000000</v>
      </c>
      <c r="H26" s="280"/>
    </row>
    <row r="27" spans="1:8" s="30" customFormat="1" ht="94.5">
      <c r="A27" s="281">
        <v>20</v>
      </c>
      <c r="B27" s="281" t="s">
        <v>1420</v>
      </c>
      <c r="C27" s="285" t="s">
        <v>75</v>
      </c>
      <c r="D27" s="285" t="s">
        <v>76</v>
      </c>
      <c r="E27" s="286" t="s">
        <v>77</v>
      </c>
      <c r="F27" s="286" t="s">
        <v>1435</v>
      </c>
      <c r="G27" s="253">
        <v>42000000</v>
      </c>
      <c r="H27" s="280"/>
    </row>
    <row r="28" spans="1:8" s="30" customFormat="1" ht="78.75">
      <c r="A28" s="281">
        <v>21</v>
      </c>
      <c r="B28" s="281" t="s">
        <v>1421</v>
      </c>
      <c r="C28" s="285" t="s">
        <v>79</v>
      </c>
      <c r="D28" s="285" t="s">
        <v>80</v>
      </c>
      <c r="E28" s="286" t="s">
        <v>81</v>
      </c>
      <c r="F28" s="286" t="s">
        <v>1435</v>
      </c>
      <c r="G28" s="253">
        <v>42000000</v>
      </c>
      <c r="H28" s="280"/>
    </row>
    <row r="29" spans="1:8" s="30" customFormat="1" ht="126">
      <c r="A29" s="281">
        <v>22</v>
      </c>
      <c r="B29" s="281" t="s">
        <v>1491</v>
      </c>
      <c r="C29" s="285" t="s">
        <v>1760</v>
      </c>
      <c r="D29" s="285" t="s">
        <v>83</v>
      </c>
      <c r="E29" s="286" t="s">
        <v>84</v>
      </c>
      <c r="F29" s="286" t="s">
        <v>86</v>
      </c>
      <c r="G29" s="253">
        <v>220000000</v>
      </c>
      <c r="H29" s="280"/>
    </row>
    <row r="30" spans="1:8" s="30" customFormat="1" ht="63">
      <c r="A30" s="281">
        <v>23</v>
      </c>
      <c r="B30" s="281" t="s">
        <v>1492</v>
      </c>
      <c r="C30" s="285" t="s">
        <v>87</v>
      </c>
      <c r="D30" s="285" t="s">
        <v>88</v>
      </c>
      <c r="E30" s="285" t="s">
        <v>89</v>
      </c>
      <c r="F30" s="285" t="s">
        <v>91</v>
      </c>
      <c r="G30" s="253">
        <v>35000000</v>
      </c>
      <c r="H30" s="280"/>
    </row>
    <row r="31" spans="1:8" s="30" customFormat="1" ht="47.25">
      <c r="A31" s="281">
        <v>24</v>
      </c>
      <c r="B31" s="281" t="s">
        <v>1493</v>
      </c>
      <c r="C31" s="285" t="s">
        <v>92</v>
      </c>
      <c r="D31" s="285" t="s">
        <v>93</v>
      </c>
      <c r="E31" s="285" t="s">
        <v>94</v>
      </c>
      <c r="F31" s="285" t="s">
        <v>1442</v>
      </c>
      <c r="G31" s="253">
        <v>39000000</v>
      </c>
      <c r="H31" s="280"/>
    </row>
    <row r="32" spans="1:8" s="30" customFormat="1" ht="47.25">
      <c r="A32" s="281">
        <v>25</v>
      </c>
      <c r="B32" s="281" t="s">
        <v>1494</v>
      </c>
      <c r="C32" s="285" t="s">
        <v>95</v>
      </c>
      <c r="D32" s="285" t="s">
        <v>96</v>
      </c>
      <c r="E32" s="285" t="s">
        <v>97</v>
      </c>
      <c r="F32" s="285" t="s">
        <v>1436</v>
      </c>
      <c r="G32" s="253">
        <v>40000000</v>
      </c>
      <c r="H32" s="280"/>
    </row>
    <row r="33" spans="1:8" s="261" customFormat="1" ht="30" customHeight="1">
      <c r="A33" s="464" t="s">
        <v>1734</v>
      </c>
      <c r="B33" s="464"/>
      <c r="C33" s="464"/>
      <c r="D33" s="464"/>
      <c r="E33" s="464"/>
      <c r="F33" s="464"/>
      <c r="G33" s="371">
        <f>SUM(G34:G38)</f>
        <v>390000000</v>
      </c>
      <c r="H33" s="297"/>
    </row>
    <row r="34" spans="1:8" s="30" customFormat="1" ht="78.75">
      <c r="A34" s="281">
        <v>26</v>
      </c>
      <c r="B34" s="281" t="s">
        <v>1495</v>
      </c>
      <c r="C34" s="294" t="s">
        <v>217</v>
      </c>
      <c r="D34" s="294" t="s">
        <v>218</v>
      </c>
      <c r="E34" s="294" t="s">
        <v>1761</v>
      </c>
      <c r="F34" s="294" t="s">
        <v>1615</v>
      </c>
      <c r="G34" s="253">
        <v>21000000</v>
      </c>
      <c r="H34" s="280"/>
    </row>
    <row r="35" spans="1:8" s="30" customFormat="1" ht="78.75">
      <c r="A35" s="281">
        <v>27</v>
      </c>
      <c r="B35" s="281" t="s">
        <v>1496</v>
      </c>
      <c r="C35" s="294" t="s">
        <v>219</v>
      </c>
      <c r="D35" s="294" t="s">
        <v>220</v>
      </c>
      <c r="E35" s="294" t="s">
        <v>1692</v>
      </c>
      <c r="F35" s="294" t="s">
        <v>1260</v>
      </c>
      <c r="G35" s="253">
        <v>114000000</v>
      </c>
      <c r="H35" s="280"/>
    </row>
    <row r="36" spans="1:8" s="30" customFormat="1" ht="47.25">
      <c r="A36" s="281">
        <v>28</v>
      </c>
      <c r="B36" s="281" t="s">
        <v>1498</v>
      </c>
      <c r="C36" s="294" t="s">
        <v>1671</v>
      </c>
      <c r="D36" s="294" t="s">
        <v>221</v>
      </c>
      <c r="E36" s="294" t="s">
        <v>1743</v>
      </c>
      <c r="F36" s="295" t="s">
        <v>1439</v>
      </c>
      <c r="G36" s="253">
        <v>86000000</v>
      </c>
      <c r="H36" s="280"/>
    </row>
    <row r="37" spans="1:8" s="30" customFormat="1" ht="78.75">
      <c r="A37" s="281">
        <v>29</v>
      </c>
      <c r="B37" s="281" t="s">
        <v>1499</v>
      </c>
      <c r="C37" s="294" t="s">
        <v>1199</v>
      </c>
      <c r="D37" s="294" t="s">
        <v>222</v>
      </c>
      <c r="E37" s="294" t="s">
        <v>1744</v>
      </c>
      <c r="F37" s="294" t="s">
        <v>223</v>
      </c>
      <c r="G37" s="253">
        <v>85000000</v>
      </c>
      <c r="H37" s="280"/>
    </row>
    <row r="38" spans="1:8" s="30" customFormat="1" ht="47.25">
      <c r="A38" s="281">
        <v>30</v>
      </c>
      <c r="B38" s="281" t="s">
        <v>1500</v>
      </c>
      <c r="C38" s="294" t="s">
        <v>1497</v>
      </c>
      <c r="D38" s="294" t="s">
        <v>224</v>
      </c>
      <c r="E38" s="294" t="s">
        <v>1762</v>
      </c>
      <c r="F38" s="294" t="s">
        <v>1264</v>
      </c>
      <c r="G38" s="253">
        <v>84000000</v>
      </c>
      <c r="H38" s="280"/>
    </row>
    <row r="39" spans="1:8" s="261" customFormat="1" ht="30" customHeight="1">
      <c r="A39" s="464" t="s">
        <v>99</v>
      </c>
      <c r="B39" s="464"/>
      <c r="C39" s="464"/>
      <c r="D39" s="464"/>
      <c r="E39" s="464"/>
      <c r="F39" s="464"/>
      <c r="G39" s="371">
        <f>SUM(G40)</f>
        <v>87000000</v>
      </c>
      <c r="H39" s="297"/>
    </row>
    <row r="40" spans="1:8" s="30" customFormat="1" ht="63">
      <c r="A40" s="281">
        <v>31</v>
      </c>
      <c r="B40" s="281" t="s">
        <v>1501</v>
      </c>
      <c r="C40" s="280" t="s">
        <v>1252</v>
      </c>
      <c r="D40" s="285" t="s">
        <v>98</v>
      </c>
      <c r="E40" s="280" t="s">
        <v>1733</v>
      </c>
      <c r="F40" s="280" t="s">
        <v>1261</v>
      </c>
      <c r="G40" s="253">
        <v>87000000</v>
      </c>
      <c r="H40" s="280"/>
    </row>
    <row r="41" spans="1:8" s="261" customFormat="1" ht="30" customHeight="1">
      <c r="A41" s="464" t="s">
        <v>1735</v>
      </c>
      <c r="B41" s="468"/>
      <c r="C41" s="468"/>
      <c r="D41" s="468"/>
      <c r="E41" s="468"/>
      <c r="F41" s="468"/>
      <c r="G41" s="371">
        <f>SUM(G42)</f>
        <v>37000000</v>
      </c>
      <c r="H41" s="297"/>
    </row>
    <row r="42" spans="1:8" s="30" customFormat="1" ht="63">
      <c r="A42" s="281">
        <v>32</v>
      </c>
      <c r="B42" s="281" t="s">
        <v>1502</v>
      </c>
      <c r="C42" s="285" t="s">
        <v>199</v>
      </c>
      <c r="D42" s="285" t="s">
        <v>200</v>
      </c>
      <c r="E42" s="285" t="s">
        <v>201</v>
      </c>
      <c r="F42" s="285" t="s">
        <v>1618</v>
      </c>
      <c r="G42" s="253">
        <v>37000000</v>
      </c>
      <c r="H42" s="280"/>
    </row>
    <row r="43" spans="1:8" s="261" customFormat="1" ht="30" customHeight="1">
      <c r="A43" s="464" t="s">
        <v>1821</v>
      </c>
      <c r="B43" s="464"/>
      <c r="C43" s="464"/>
      <c r="D43" s="464"/>
      <c r="E43" s="464"/>
      <c r="F43" s="464"/>
      <c r="G43" s="371">
        <f>SUM(G45:G71)</f>
        <v>1862000000</v>
      </c>
      <c r="H43" s="297"/>
    </row>
    <row r="44" spans="1:8" s="30" customFormat="1" ht="47.25">
      <c r="A44" s="319" t="s">
        <v>1819</v>
      </c>
      <c r="B44" s="285" t="s">
        <v>1503</v>
      </c>
      <c r="C44" s="285" t="s">
        <v>203</v>
      </c>
      <c r="D44" s="285" t="s">
        <v>204</v>
      </c>
      <c r="E44" s="285"/>
      <c r="F44" s="285"/>
      <c r="G44" s="253">
        <v>135000000</v>
      </c>
      <c r="H44" s="280"/>
    </row>
    <row r="45" spans="1:8" s="30" customFormat="1" ht="78.75">
      <c r="A45" s="319" t="s">
        <v>1820</v>
      </c>
      <c r="B45" s="281" t="s">
        <v>1504</v>
      </c>
      <c r="C45" s="285" t="s">
        <v>100</v>
      </c>
      <c r="D45" s="285" t="s">
        <v>101</v>
      </c>
      <c r="E45" s="285" t="s">
        <v>1867</v>
      </c>
      <c r="F45" s="285" t="s">
        <v>1619</v>
      </c>
      <c r="G45" s="253">
        <v>115000000</v>
      </c>
      <c r="H45" s="280"/>
    </row>
    <row r="46" spans="1:8" s="30" customFormat="1" ht="78.75">
      <c r="A46" s="319" t="s">
        <v>1882</v>
      </c>
      <c r="B46" s="281" t="s">
        <v>1505</v>
      </c>
      <c r="C46" s="285" t="s">
        <v>1675</v>
      </c>
      <c r="D46" s="285" t="s">
        <v>1694</v>
      </c>
      <c r="E46" s="285" t="s">
        <v>1695</v>
      </c>
      <c r="F46" s="285" t="s">
        <v>1443</v>
      </c>
      <c r="G46" s="253">
        <v>220000000</v>
      </c>
      <c r="H46" s="280"/>
    </row>
    <row r="47" spans="1:8" s="30" customFormat="1" ht="63">
      <c r="A47" s="319" t="s">
        <v>1883</v>
      </c>
      <c r="B47" s="281" t="s">
        <v>1506</v>
      </c>
      <c r="C47" s="285" t="s">
        <v>102</v>
      </c>
      <c r="D47" s="285" t="s">
        <v>103</v>
      </c>
      <c r="E47" s="285" t="s">
        <v>1696</v>
      </c>
      <c r="F47" s="285" t="s">
        <v>1444</v>
      </c>
      <c r="G47" s="253">
        <v>110000000</v>
      </c>
      <c r="H47" s="280"/>
    </row>
    <row r="48" spans="1:8" s="30" customFormat="1" ht="47.25">
      <c r="A48" s="319" t="s">
        <v>1884</v>
      </c>
      <c r="B48" s="281" t="s">
        <v>1507</v>
      </c>
      <c r="C48" s="285" t="s">
        <v>104</v>
      </c>
      <c r="D48" s="285" t="s">
        <v>105</v>
      </c>
      <c r="E48" s="285" t="s">
        <v>106</v>
      </c>
      <c r="F48" s="285" t="s">
        <v>1620</v>
      </c>
      <c r="G48" s="253">
        <v>35000000</v>
      </c>
      <c r="H48" s="280"/>
    </row>
    <row r="49" spans="1:8" s="30" customFormat="1" ht="47.25">
      <c r="A49" s="319" t="s">
        <v>1885</v>
      </c>
      <c r="B49" s="281" t="s">
        <v>1508</v>
      </c>
      <c r="C49" s="285" t="s">
        <v>107</v>
      </c>
      <c r="D49" s="285" t="s">
        <v>1693</v>
      </c>
      <c r="E49" s="285" t="s">
        <v>1697</v>
      </c>
      <c r="F49" s="285" t="s">
        <v>1621</v>
      </c>
      <c r="G49" s="253">
        <v>35000000</v>
      </c>
      <c r="H49" s="280"/>
    </row>
    <row r="50" spans="1:8" s="30" customFormat="1" ht="47.25">
      <c r="A50" s="319" t="s">
        <v>1886</v>
      </c>
      <c r="B50" s="281" t="s">
        <v>1509</v>
      </c>
      <c r="C50" s="285" t="s">
        <v>109</v>
      </c>
      <c r="D50" s="285" t="s">
        <v>110</v>
      </c>
      <c r="E50" s="285" t="s">
        <v>111</v>
      </c>
      <c r="F50" s="285" t="s">
        <v>1621</v>
      </c>
      <c r="G50" s="253">
        <v>35000000</v>
      </c>
      <c r="H50" s="280"/>
    </row>
    <row r="51" spans="1:8" s="30" customFormat="1" ht="63">
      <c r="A51" s="319" t="s">
        <v>1887</v>
      </c>
      <c r="B51" s="281" t="s">
        <v>1510</v>
      </c>
      <c r="C51" s="285" t="s">
        <v>113</v>
      </c>
      <c r="D51" s="285" t="s">
        <v>114</v>
      </c>
      <c r="E51" s="285" t="s">
        <v>1698</v>
      </c>
      <c r="F51" s="285" t="s">
        <v>1620</v>
      </c>
      <c r="G51" s="253">
        <v>35000000</v>
      </c>
      <c r="H51" s="280"/>
    </row>
    <row r="52" spans="1:8" s="30" customFormat="1" ht="47.25">
      <c r="A52" s="319" t="s">
        <v>1888</v>
      </c>
      <c r="B52" s="281" t="s">
        <v>1511</v>
      </c>
      <c r="C52" s="285" t="s">
        <v>115</v>
      </c>
      <c r="D52" s="285" t="s">
        <v>116</v>
      </c>
      <c r="E52" s="285" t="s">
        <v>1745</v>
      </c>
      <c r="F52" s="285" t="s">
        <v>1622</v>
      </c>
      <c r="G52" s="253">
        <v>35000000</v>
      </c>
      <c r="H52" s="280"/>
    </row>
    <row r="53" spans="1:8" s="30" customFormat="1" ht="63">
      <c r="A53" s="319" t="s">
        <v>1889</v>
      </c>
      <c r="B53" s="281" t="s">
        <v>1512</v>
      </c>
      <c r="C53" s="285" t="s">
        <v>117</v>
      </c>
      <c r="D53" s="285" t="s">
        <v>118</v>
      </c>
      <c r="E53" s="285" t="s">
        <v>119</v>
      </c>
      <c r="F53" s="285" t="s">
        <v>1623</v>
      </c>
      <c r="G53" s="253">
        <v>60000000</v>
      </c>
      <c r="H53" s="280"/>
    </row>
    <row r="54" spans="1:8" s="30" customFormat="1" ht="63">
      <c r="A54" s="319" t="s">
        <v>1890</v>
      </c>
      <c r="B54" s="281" t="s">
        <v>1513</v>
      </c>
      <c r="C54" s="285" t="s">
        <v>120</v>
      </c>
      <c r="D54" s="285" t="s">
        <v>121</v>
      </c>
      <c r="E54" s="285" t="s">
        <v>122</v>
      </c>
      <c r="F54" s="285" t="s">
        <v>1624</v>
      </c>
      <c r="G54" s="253">
        <v>62000000</v>
      </c>
      <c r="H54" s="280"/>
    </row>
    <row r="55" spans="1:8" s="30" customFormat="1" ht="47.25">
      <c r="A55" s="319" t="s">
        <v>1891</v>
      </c>
      <c r="B55" s="281" t="s">
        <v>1514</v>
      </c>
      <c r="C55" s="285" t="s">
        <v>124</v>
      </c>
      <c r="D55" s="285" t="s">
        <v>125</v>
      </c>
      <c r="E55" s="285" t="s">
        <v>1699</v>
      </c>
      <c r="F55" s="285" t="s">
        <v>1625</v>
      </c>
      <c r="G55" s="253">
        <v>35000000</v>
      </c>
      <c r="H55" s="280"/>
    </row>
    <row r="56" spans="1:8" s="30" customFormat="1" ht="47.25">
      <c r="A56" s="319" t="s">
        <v>1892</v>
      </c>
      <c r="B56" s="281" t="s">
        <v>1515</v>
      </c>
      <c r="C56" s="285" t="s">
        <v>1700</v>
      </c>
      <c r="D56" s="285" t="s">
        <v>126</v>
      </c>
      <c r="E56" s="285" t="s">
        <v>127</v>
      </c>
      <c r="F56" s="285" t="s">
        <v>1626</v>
      </c>
      <c r="G56" s="253">
        <v>35000000</v>
      </c>
      <c r="H56" s="280"/>
    </row>
    <row r="57" spans="1:8" s="30" customFormat="1" ht="47.25">
      <c r="A57" s="319" t="s">
        <v>1893</v>
      </c>
      <c r="B57" s="281" t="s">
        <v>1516</v>
      </c>
      <c r="C57" s="285" t="s">
        <v>128</v>
      </c>
      <c r="D57" s="285" t="s">
        <v>129</v>
      </c>
      <c r="E57" s="285" t="s">
        <v>130</v>
      </c>
      <c r="F57" s="285" t="s">
        <v>1445</v>
      </c>
      <c r="G57" s="253">
        <v>83000000</v>
      </c>
      <c r="H57" s="280"/>
    </row>
    <row r="58" spans="1:8" s="30" customFormat="1" ht="63">
      <c r="A58" s="319" t="s">
        <v>1894</v>
      </c>
      <c r="B58" s="281" t="s">
        <v>1517</v>
      </c>
      <c r="C58" s="285" t="s">
        <v>131</v>
      </c>
      <c r="D58" s="285" t="s">
        <v>132</v>
      </c>
      <c r="E58" s="285" t="s">
        <v>133</v>
      </c>
      <c r="F58" s="285" t="s">
        <v>1446</v>
      </c>
      <c r="G58" s="253">
        <v>101000000</v>
      </c>
      <c r="H58" s="280"/>
    </row>
    <row r="59" spans="1:8" s="30" customFormat="1" ht="47.25">
      <c r="A59" s="319" t="s">
        <v>1895</v>
      </c>
      <c r="B59" s="281" t="s">
        <v>1518</v>
      </c>
      <c r="C59" s="285" t="s">
        <v>135</v>
      </c>
      <c r="D59" s="285" t="s">
        <v>136</v>
      </c>
      <c r="E59" s="285" t="s">
        <v>1701</v>
      </c>
      <c r="F59" s="285" t="s">
        <v>1447</v>
      </c>
      <c r="G59" s="253">
        <v>36000000</v>
      </c>
      <c r="H59" s="280"/>
    </row>
    <row r="60" spans="1:8" s="30" customFormat="1" ht="47.25">
      <c r="A60" s="319" t="s">
        <v>1896</v>
      </c>
      <c r="B60" s="281" t="s">
        <v>1519</v>
      </c>
      <c r="C60" s="285" t="s">
        <v>137</v>
      </c>
      <c r="D60" s="285" t="s">
        <v>138</v>
      </c>
      <c r="E60" s="285" t="s">
        <v>139</v>
      </c>
      <c r="F60" s="285" t="s">
        <v>1627</v>
      </c>
      <c r="G60" s="253">
        <v>110000000</v>
      </c>
      <c r="H60" s="280"/>
    </row>
    <row r="61" spans="1:8" s="30" customFormat="1" ht="63">
      <c r="A61" s="319" t="s">
        <v>1897</v>
      </c>
      <c r="B61" s="281" t="s">
        <v>1520</v>
      </c>
      <c r="C61" s="285" t="s">
        <v>1702</v>
      </c>
      <c r="D61" s="285" t="s">
        <v>140</v>
      </c>
      <c r="E61" s="285" t="s">
        <v>141</v>
      </c>
      <c r="F61" s="285" t="s">
        <v>1628</v>
      </c>
      <c r="G61" s="253">
        <v>60000000</v>
      </c>
      <c r="H61" s="280"/>
    </row>
    <row r="62" spans="1:8" s="30" customFormat="1" ht="47.25">
      <c r="A62" s="319" t="s">
        <v>1898</v>
      </c>
      <c r="B62" s="281" t="s">
        <v>1521</v>
      </c>
      <c r="C62" s="285" t="s">
        <v>142</v>
      </c>
      <c r="D62" s="285" t="s">
        <v>143</v>
      </c>
      <c r="E62" s="285" t="s">
        <v>144</v>
      </c>
      <c r="F62" s="285" t="s">
        <v>1620</v>
      </c>
      <c r="G62" s="253">
        <v>35000000</v>
      </c>
      <c r="H62" s="280"/>
    </row>
    <row r="63" spans="1:8" s="30" customFormat="1" ht="47.25">
      <c r="A63" s="319" t="s">
        <v>1899</v>
      </c>
      <c r="B63" s="281" t="s">
        <v>1522</v>
      </c>
      <c r="C63" s="285" t="s">
        <v>145</v>
      </c>
      <c r="D63" s="285" t="s">
        <v>146</v>
      </c>
      <c r="E63" s="285" t="s">
        <v>147</v>
      </c>
      <c r="F63" s="285" t="s">
        <v>1629</v>
      </c>
      <c r="G63" s="253">
        <v>39000000</v>
      </c>
      <c r="H63" s="280"/>
    </row>
    <row r="64" spans="1:8" s="30" customFormat="1" ht="31.5">
      <c r="A64" s="319" t="s">
        <v>1900</v>
      </c>
      <c r="B64" s="281" t="s">
        <v>1523</v>
      </c>
      <c r="C64" s="285" t="s">
        <v>148</v>
      </c>
      <c r="D64" s="285" t="s">
        <v>149</v>
      </c>
      <c r="E64" s="285" t="s">
        <v>1747</v>
      </c>
      <c r="F64" s="285" t="s">
        <v>1629</v>
      </c>
      <c r="G64" s="253">
        <v>35000000</v>
      </c>
      <c r="H64" s="280"/>
    </row>
    <row r="65" spans="1:8" s="30" customFormat="1" ht="47.25">
      <c r="A65" s="319" t="s">
        <v>1901</v>
      </c>
      <c r="B65" s="281" t="s">
        <v>1524</v>
      </c>
      <c r="C65" s="285" t="s">
        <v>150</v>
      </c>
      <c r="D65" s="285" t="s">
        <v>151</v>
      </c>
      <c r="E65" s="285" t="s">
        <v>1686</v>
      </c>
      <c r="F65" s="285" t="s">
        <v>1448</v>
      </c>
      <c r="G65" s="253">
        <v>80000000</v>
      </c>
      <c r="H65" s="280"/>
    </row>
    <row r="66" spans="1:8" s="30" customFormat="1" ht="63">
      <c r="A66" s="319" t="s">
        <v>1902</v>
      </c>
      <c r="B66" s="281" t="s">
        <v>1525</v>
      </c>
      <c r="C66" s="285" t="s">
        <v>152</v>
      </c>
      <c r="D66" s="285" t="s">
        <v>153</v>
      </c>
      <c r="E66" s="285" t="s">
        <v>154</v>
      </c>
      <c r="F66" s="285" t="s">
        <v>1449</v>
      </c>
      <c r="G66" s="253">
        <v>60000000</v>
      </c>
      <c r="H66" s="280"/>
    </row>
    <row r="67" spans="1:8" s="30" customFormat="1" ht="78.75">
      <c r="A67" s="319" t="s">
        <v>1903</v>
      </c>
      <c r="B67" s="281" t="s">
        <v>1526</v>
      </c>
      <c r="C67" s="285" t="s">
        <v>155</v>
      </c>
      <c r="D67" s="285" t="s">
        <v>156</v>
      </c>
      <c r="E67" s="285" t="s">
        <v>157</v>
      </c>
      <c r="F67" s="285" t="s">
        <v>1630</v>
      </c>
      <c r="G67" s="253">
        <v>149000000</v>
      </c>
      <c r="H67" s="280"/>
    </row>
    <row r="68" spans="1:8" s="30" customFormat="1" ht="63">
      <c r="A68" s="319" t="s">
        <v>1904</v>
      </c>
      <c r="B68" s="281" t="s">
        <v>1527</v>
      </c>
      <c r="C68" s="285" t="s">
        <v>159</v>
      </c>
      <c r="D68" s="285" t="s">
        <v>160</v>
      </c>
      <c r="E68" s="285" t="s">
        <v>1703</v>
      </c>
      <c r="F68" s="285" t="s">
        <v>1450</v>
      </c>
      <c r="G68" s="253">
        <v>22000000</v>
      </c>
      <c r="H68" s="280"/>
    </row>
    <row r="69" spans="1:8" s="30" customFormat="1" ht="47.25">
      <c r="A69" s="319" t="s">
        <v>1905</v>
      </c>
      <c r="B69" s="281" t="s">
        <v>1528</v>
      </c>
      <c r="C69" s="285" t="s">
        <v>161</v>
      </c>
      <c r="D69" s="285" t="s">
        <v>162</v>
      </c>
      <c r="E69" s="285" t="s">
        <v>1687</v>
      </c>
      <c r="F69" s="285" t="s">
        <v>1631</v>
      </c>
      <c r="G69" s="253">
        <v>20000000</v>
      </c>
      <c r="H69" s="280"/>
    </row>
    <row r="70" spans="1:8" s="30" customFormat="1" ht="78.75">
      <c r="A70" s="319" t="s">
        <v>1906</v>
      </c>
      <c r="B70" s="281" t="s">
        <v>1529</v>
      </c>
      <c r="C70" s="285" t="s">
        <v>163</v>
      </c>
      <c r="D70" s="285" t="s">
        <v>164</v>
      </c>
      <c r="E70" s="285" t="s">
        <v>1688</v>
      </c>
      <c r="F70" s="285" t="s">
        <v>1632</v>
      </c>
      <c r="G70" s="253">
        <v>110000000</v>
      </c>
      <c r="H70" s="280"/>
    </row>
    <row r="71" spans="1:8" s="30" customFormat="1" ht="47.25">
      <c r="A71" s="319" t="s">
        <v>1907</v>
      </c>
      <c r="B71" s="281" t="s">
        <v>1416</v>
      </c>
      <c r="C71" s="285" t="s">
        <v>1680</v>
      </c>
      <c r="D71" s="285" t="s">
        <v>165</v>
      </c>
      <c r="E71" s="285" t="s">
        <v>1689</v>
      </c>
      <c r="F71" s="285" t="s">
        <v>1633</v>
      </c>
      <c r="G71" s="253">
        <v>110000000</v>
      </c>
      <c r="H71" s="280"/>
    </row>
    <row r="72" spans="1:8" s="261" customFormat="1" ht="30" customHeight="1">
      <c r="A72" s="464" t="s">
        <v>1196</v>
      </c>
      <c r="B72" s="468"/>
      <c r="C72" s="468"/>
      <c r="D72" s="468"/>
      <c r="E72" s="468"/>
      <c r="F72" s="468"/>
      <c r="G72" s="371">
        <f>SUM(G73:G80)</f>
        <v>783000000</v>
      </c>
      <c r="H72" s="297"/>
    </row>
    <row r="73" spans="1:8" s="30" customFormat="1" ht="31.5">
      <c r="A73" s="281" t="s">
        <v>1908</v>
      </c>
      <c r="B73" s="281" t="s">
        <v>1530</v>
      </c>
      <c r="C73" s="302" t="s">
        <v>1198</v>
      </c>
      <c r="D73" s="285" t="s">
        <v>1197</v>
      </c>
      <c r="E73" s="280" t="s">
        <v>1704</v>
      </c>
      <c r="F73" s="280" t="s">
        <v>1403</v>
      </c>
      <c r="G73" s="253">
        <v>110000000</v>
      </c>
      <c r="H73" s="280"/>
    </row>
    <row r="74" spans="1:8" s="30" customFormat="1" ht="110.25">
      <c r="A74" s="281" t="s">
        <v>1909</v>
      </c>
      <c r="B74" s="281" t="s">
        <v>1531</v>
      </c>
      <c r="C74" s="280" t="s">
        <v>1725</v>
      </c>
      <c r="D74" s="285" t="s">
        <v>166</v>
      </c>
      <c r="E74" s="285" t="s">
        <v>167</v>
      </c>
      <c r="F74" s="300" t="s">
        <v>1399</v>
      </c>
      <c r="G74" s="253">
        <v>36000000</v>
      </c>
      <c r="H74" s="280"/>
    </row>
    <row r="75" spans="1:8" s="30" customFormat="1" ht="78.75">
      <c r="A75" s="281" t="s">
        <v>1910</v>
      </c>
      <c r="B75" s="281" t="s">
        <v>1532</v>
      </c>
      <c r="C75" s="280" t="s">
        <v>168</v>
      </c>
      <c r="D75" s="285" t="s">
        <v>169</v>
      </c>
      <c r="E75" s="285" t="s">
        <v>170</v>
      </c>
      <c r="F75" s="300" t="s">
        <v>1400</v>
      </c>
      <c r="G75" s="253">
        <v>85000000</v>
      </c>
      <c r="H75" s="280"/>
    </row>
    <row r="76" spans="1:8" s="30" customFormat="1" ht="47.25">
      <c r="A76" s="281" t="s">
        <v>1911</v>
      </c>
      <c r="B76" s="281" t="s">
        <v>1533</v>
      </c>
      <c r="C76" s="280" t="s">
        <v>1668</v>
      </c>
      <c r="D76" s="285" t="s">
        <v>171</v>
      </c>
      <c r="E76" s="281" t="s">
        <v>172</v>
      </c>
      <c r="F76" s="300" t="s">
        <v>1401</v>
      </c>
      <c r="G76" s="253">
        <v>80000000</v>
      </c>
      <c r="H76" s="280"/>
    </row>
    <row r="77" spans="1:8" s="30" customFormat="1" ht="47.25">
      <c r="A77" s="281" t="s">
        <v>1912</v>
      </c>
      <c r="B77" s="281" t="s">
        <v>1534</v>
      </c>
      <c r="C77" s="280" t="s">
        <v>173</v>
      </c>
      <c r="D77" s="285" t="s">
        <v>174</v>
      </c>
      <c r="E77" s="281" t="s">
        <v>1672</v>
      </c>
      <c r="F77" s="300" t="s">
        <v>1402</v>
      </c>
      <c r="G77" s="253">
        <v>117000000</v>
      </c>
      <c r="H77" s="280"/>
    </row>
    <row r="78" spans="1:8" s="30" customFormat="1" ht="47.25">
      <c r="A78" s="281" t="s">
        <v>1913</v>
      </c>
      <c r="B78" s="281" t="s">
        <v>1535</v>
      </c>
      <c r="C78" s="280" t="s">
        <v>175</v>
      </c>
      <c r="D78" s="285" t="s">
        <v>176</v>
      </c>
      <c r="E78" s="281" t="s">
        <v>177</v>
      </c>
      <c r="F78" s="301" t="s">
        <v>1398</v>
      </c>
      <c r="G78" s="253">
        <v>165000000</v>
      </c>
      <c r="H78" s="280"/>
    </row>
    <row r="79" spans="1:8" s="30" customFormat="1" ht="47.25">
      <c r="A79" s="281" t="s">
        <v>1914</v>
      </c>
      <c r="B79" s="281" t="s">
        <v>1536</v>
      </c>
      <c r="C79" s="280" t="s">
        <v>1396</v>
      </c>
      <c r="D79" s="285" t="s">
        <v>178</v>
      </c>
      <c r="E79" s="281" t="s">
        <v>1748</v>
      </c>
      <c r="F79" s="300" t="s">
        <v>1397</v>
      </c>
      <c r="G79" s="253">
        <v>80000000</v>
      </c>
      <c r="H79" s="280"/>
    </row>
    <row r="80" spans="1:8" s="30" customFormat="1" ht="110.25">
      <c r="A80" s="281" t="s">
        <v>1915</v>
      </c>
      <c r="B80" s="281" t="s">
        <v>1537</v>
      </c>
      <c r="C80" s="280" t="s">
        <v>1408</v>
      </c>
      <c r="D80" s="285" t="s">
        <v>179</v>
      </c>
      <c r="E80" s="281" t="s">
        <v>180</v>
      </c>
      <c r="F80" s="300" t="s">
        <v>1404</v>
      </c>
      <c r="G80" s="253">
        <v>110000000</v>
      </c>
      <c r="H80" s="280"/>
    </row>
    <row r="81" spans="1:8" s="261" customFormat="1" ht="30" customHeight="1">
      <c r="A81" s="464" t="s">
        <v>1251</v>
      </c>
      <c r="B81" s="464"/>
      <c r="C81" s="464"/>
      <c r="D81" s="464"/>
      <c r="E81" s="464"/>
      <c r="F81" s="464"/>
      <c r="G81" s="371">
        <f>SUM(G82:G86)</f>
        <v>147000000</v>
      </c>
      <c r="H81" s="297"/>
    </row>
    <row r="82" spans="1:8" s="30" customFormat="1" ht="47.25">
      <c r="A82" s="281" t="s">
        <v>1916</v>
      </c>
      <c r="B82" s="281" t="s">
        <v>1540</v>
      </c>
      <c r="C82" s="285" t="s">
        <v>181</v>
      </c>
      <c r="D82" s="285" t="s">
        <v>182</v>
      </c>
      <c r="E82" s="285" t="s">
        <v>1538</v>
      </c>
      <c r="F82" s="285" t="s">
        <v>1634</v>
      </c>
      <c r="G82" s="253">
        <v>20000000</v>
      </c>
      <c r="H82" s="280"/>
    </row>
    <row r="83" spans="1:8" s="30" customFormat="1" ht="47.25">
      <c r="A83" s="281" t="s">
        <v>1917</v>
      </c>
      <c r="B83" s="281" t="s">
        <v>1541</v>
      </c>
      <c r="C83" s="285" t="s">
        <v>1678</v>
      </c>
      <c r="D83" s="285" t="s">
        <v>183</v>
      </c>
      <c r="E83" s="285" t="s">
        <v>1705</v>
      </c>
      <c r="F83" s="285" t="s">
        <v>1635</v>
      </c>
      <c r="G83" s="253">
        <v>35000000</v>
      </c>
      <c r="H83" s="280"/>
    </row>
    <row r="84" spans="1:8" s="30" customFormat="1" ht="63">
      <c r="A84" s="281" t="s">
        <v>1918</v>
      </c>
      <c r="B84" s="281" t="s">
        <v>1542</v>
      </c>
      <c r="C84" s="285" t="s">
        <v>184</v>
      </c>
      <c r="D84" s="285" t="s">
        <v>185</v>
      </c>
      <c r="E84" s="285" t="s">
        <v>1539</v>
      </c>
      <c r="F84" s="285" t="s">
        <v>1635</v>
      </c>
      <c r="G84" s="253">
        <v>35000000</v>
      </c>
      <c r="H84" s="280"/>
    </row>
    <row r="85" spans="1:8" s="30" customFormat="1" ht="78.75">
      <c r="A85" s="281" t="s">
        <v>1919</v>
      </c>
      <c r="B85" s="281" t="s">
        <v>1543</v>
      </c>
      <c r="C85" s="285" t="s">
        <v>186</v>
      </c>
      <c r="D85" s="285" t="s">
        <v>187</v>
      </c>
      <c r="E85" s="285" t="s">
        <v>1706</v>
      </c>
      <c r="F85" s="285" t="s">
        <v>1635</v>
      </c>
      <c r="G85" s="253">
        <v>35000000</v>
      </c>
      <c r="H85" s="280"/>
    </row>
    <row r="86" spans="1:8" s="30" customFormat="1" ht="78.75">
      <c r="A86" s="281" t="s">
        <v>1920</v>
      </c>
      <c r="B86" s="281" t="s">
        <v>1544</v>
      </c>
      <c r="C86" s="285" t="s">
        <v>188</v>
      </c>
      <c r="D86" s="285" t="s">
        <v>189</v>
      </c>
      <c r="E86" s="280" t="s">
        <v>1707</v>
      </c>
      <c r="F86" s="286" t="s">
        <v>1438</v>
      </c>
      <c r="G86" s="253">
        <v>22000000</v>
      </c>
      <c r="H86" s="280"/>
    </row>
    <row r="87" spans="1:8" s="261" customFormat="1" ht="30" customHeight="1">
      <c r="A87" s="464" t="s">
        <v>190</v>
      </c>
      <c r="B87" s="464"/>
      <c r="C87" s="464"/>
      <c r="D87" s="464"/>
      <c r="E87" s="464"/>
      <c r="F87" s="464"/>
      <c r="G87" s="371">
        <f>SUM(G88)</f>
        <v>20000000</v>
      </c>
      <c r="H87" s="297"/>
    </row>
    <row r="88" spans="1:8" s="30" customFormat="1" ht="63">
      <c r="A88" s="281" t="s">
        <v>1921</v>
      </c>
      <c r="B88" s="281" t="s">
        <v>1545</v>
      </c>
      <c r="C88" s="285" t="s">
        <v>1763</v>
      </c>
      <c r="D88" s="285" t="s">
        <v>1764</v>
      </c>
      <c r="E88" s="285" t="s">
        <v>1732</v>
      </c>
      <c r="F88" s="280" t="s">
        <v>1387</v>
      </c>
      <c r="G88" s="253">
        <v>20000000</v>
      </c>
      <c r="H88" s="280"/>
    </row>
    <row r="89" spans="1:8" s="261" customFormat="1" ht="30" customHeight="1">
      <c r="A89" s="464" t="s">
        <v>192</v>
      </c>
      <c r="B89" s="464"/>
      <c r="C89" s="464"/>
      <c r="D89" s="464"/>
      <c r="E89" s="464"/>
      <c r="F89" s="464"/>
      <c r="G89" s="371">
        <f>G90</f>
        <v>35000000</v>
      </c>
      <c r="H89" s="297"/>
    </row>
    <row r="90" spans="1:8" s="30" customFormat="1" ht="47.25">
      <c r="A90" s="281" t="s">
        <v>1922</v>
      </c>
      <c r="B90" s="281" t="s">
        <v>1546</v>
      </c>
      <c r="C90" s="285" t="s">
        <v>1548</v>
      </c>
      <c r="D90" s="285" t="s">
        <v>191</v>
      </c>
      <c r="E90" s="285" t="s">
        <v>1765</v>
      </c>
      <c r="F90" s="285" t="s">
        <v>1636</v>
      </c>
      <c r="G90" s="253">
        <v>35000000</v>
      </c>
      <c r="H90" s="280"/>
    </row>
    <row r="91" spans="1:8" s="261" customFormat="1" ht="30" customHeight="1">
      <c r="A91" s="464" t="s">
        <v>194</v>
      </c>
      <c r="B91" s="464"/>
      <c r="C91" s="464"/>
      <c r="D91" s="464"/>
      <c r="E91" s="464"/>
      <c r="F91" s="464"/>
      <c r="G91" s="371">
        <f>SUM(G92)</f>
        <v>20000000</v>
      </c>
      <c r="H91" s="297"/>
    </row>
    <row r="92" spans="1:8" s="30" customFormat="1" ht="63">
      <c r="A92" s="281" t="s">
        <v>1923</v>
      </c>
      <c r="B92" s="281" t="s">
        <v>1547</v>
      </c>
      <c r="C92" s="285" t="s">
        <v>1253</v>
      </c>
      <c r="D92" s="285" t="s">
        <v>193</v>
      </c>
      <c r="E92" s="285" t="s">
        <v>1708</v>
      </c>
      <c r="F92" s="285" t="s">
        <v>1637</v>
      </c>
      <c r="G92" s="253">
        <v>20000000</v>
      </c>
      <c r="H92" s="280"/>
    </row>
    <row r="93" spans="1:8" s="261" customFormat="1" ht="30" customHeight="1">
      <c r="A93" s="471" t="s">
        <v>1395</v>
      </c>
      <c r="B93" s="472"/>
      <c r="C93" s="472"/>
      <c r="D93" s="472"/>
      <c r="E93" s="472"/>
      <c r="F93" s="473"/>
      <c r="G93" s="371">
        <f>SUM(G94:G97)</f>
        <v>105000000</v>
      </c>
      <c r="H93" s="297"/>
    </row>
    <row r="94" spans="1:8" s="30" customFormat="1" ht="78.75">
      <c r="A94" s="281" t="s">
        <v>1924</v>
      </c>
      <c r="B94" s="281" t="s">
        <v>1549</v>
      </c>
      <c r="C94" s="285" t="s">
        <v>1766</v>
      </c>
      <c r="D94" s="285" t="s">
        <v>195</v>
      </c>
      <c r="E94" s="280" t="s">
        <v>1266</v>
      </c>
      <c r="F94" s="285" t="s">
        <v>1392</v>
      </c>
      <c r="G94" s="253">
        <v>20000000</v>
      </c>
      <c r="H94" s="280"/>
    </row>
    <row r="95" spans="1:8" s="30" customFormat="1" ht="63">
      <c r="A95" s="281" t="s">
        <v>1925</v>
      </c>
      <c r="B95" s="281" t="s">
        <v>1550</v>
      </c>
      <c r="C95" s="285" t="s">
        <v>196</v>
      </c>
      <c r="D95" s="285" t="s">
        <v>197</v>
      </c>
      <c r="E95" s="280" t="s">
        <v>1709</v>
      </c>
      <c r="F95" s="285" t="s">
        <v>1390</v>
      </c>
      <c r="G95" s="253">
        <v>45000000</v>
      </c>
      <c r="H95" s="280"/>
    </row>
    <row r="96" spans="1:8" s="30" customFormat="1" ht="78.75">
      <c r="A96" s="281" t="s">
        <v>1926</v>
      </c>
      <c r="B96" s="281" t="s">
        <v>1551</v>
      </c>
      <c r="C96" s="285" t="s">
        <v>1245</v>
      </c>
      <c r="D96" s="285" t="s">
        <v>1247</v>
      </c>
      <c r="E96" s="280" t="s">
        <v>1246</v>
      </c>
      <c r="F96" s="285" t="s">
        <v>1638</v>
      </c>
      <c r="G96" s="253">
        <v>20000000</v>
      </c>
      <c r="H96" s="280"/>
    </row>
    <row r="97" spans="1:8" s="30" customFormat="1" ht="78.75">
      <c r="A97" s="281" t="s">
        <v>1927</v>
      </c>
      <c r="B97" s="281" t="s">
        <v>1552</v>
      </c>
      <c r="C97" s="285" t="s">
        <v>1673</v>
      </c>
      <c r="D97" s="285" t="s">
        <v>198</v>
      </c>
      <c r="E97" s="280" t="s">
        <v>1265</v>
      </c>
      <c r="F97" s="285" t="s">
        <v>1391</v>
      </c>
      <c r="G97" s="253">
        <v>20000000</v>
      </c>
      <c r="H97" s="280"/>
    </row>
    <row r="98" spans="1:8" s="261" customFormat="1" ht="30" customHeight="1">
      <c r="A98" s="464" t="s">
        <v>1553</v>
      </c>
      <c r="B98" s="464"/>
      <c r="C98" s="464"/>
      <c r="D98" s="464"/>
      <c r="E98" s="464"/>
      <c r="F98" s="464"/>
      <c r="G98" s="371">
        <f>SUM(G99:G100)</f>
        <v>76000000</v>
      </c>
      <c r="H98" s="297"/>
    </row>
    <row r="99" spans="1:8" s="30" customFormat="1" ht="63">
      <c r="A99" s="281" t="s">
        <v>1928</v>
      </c>
      <c r="B99" s="281" t="s">
        <v>1554</v>
      </c>
      <c r="C99" s="285" t="s">
        <v>1617</v>
      </c>
      <c r="D99" s="285" t="s">
        <v>470</v>
      </c>
      <c r="E99" s="280" t="s">
        <v>1767</v>
      </c>
      <c r="F99" s="285" t="s">
        <v>1440</v>
      </c>
      <c r="G99" s="253">
        <v>36000000</v>
      </c>
      <c r="H99" s="280"/>
    </row>
    <row r="100" spans="1:8" s="30" customFormat="1" ht="78.75">
      <c r="A100" s="281" t="s">
        <v>1929</v>
      </c>
      <c r="B100" s="281" t="s">
        <v>1555</v>
      </c>
      <c r="C100" s="285" t="s">
        <v>1189</v>
      </c>
      <c r="D100" s="285" t="s">
        <v>1190</v>
      </c>
      <c r="E100" s="280" t="s">
        <v>1191</v>
      </c>
      <c r="F100" s="285" t="s">
        <v>1192</v>
      </c>
      <c r="G100" s="253">
        <v>40000000</v>
      </c>
      <c r="H100" s="280"/>
    </row>
    <row r="101" spans="1:8" s="261" customFormat="1" ht="30" customHeight="1">
      <c r="A101" s="471" t="s">
        <v>1323</v>
      </c>
      <c r="B101" s="472"/>
      <c r="C101" s="472"/>
      <c r="D101" s="472"/>
      <c r="E101" s="472"/>
      <c r="F101" s="473"/>
      <c r="G101" s="371">
        <f>SUM(G102:G126)</f>
        <v>1544000000</v>
      </c>
      <c r="H101" s="297"/>
    </row>
    <row r="102" spans="1:8" s="30" customFormat="1" ht="47.25">
      <c r="A102" s="281" t="s">
        <v>1930</v>
      </c>
      <c r="B102" s="285" t="s">
        <v>1559</v>
      </c>
      <c r="C102" s="285" t="s">
        <v>1768</v>
      </c>
      <c r="D102" s="285" t="s">
        <v>1558</v>
      </c>
      <c r="E102" s="286" t="s">
        <v>1749</v>
      </c>
      <c r="F102" s="286" t="s">
        <v>1413</v>
      </c>
      <c r="G102" s="253">
        <v>82000000</v>
      </c>
      <c r="H102" s="280"/>
    </row>
    <row r="103" spans="1:8" s="30" customFormat="1" ht="63">
      <c r="A103" s="281" t="s">
        <v>1931</v>
      </c>
      <c r="B103" s="285" t="s">
        <v>1560</v>
      </c>
      <c r="C103" s="285" t="s">
        <v>1267</v>
      </c>
      <c r="D103" s="285" t="s">
        <v>1268</v>
      </c>
      <c r="E103" s="286" t="s">
        <v>1269</v>
      </c>
      <c r="F103" s="286" t="s">
        <v>1415</v>
      </c>
      <c r="G103" s="253">
        <v>112000000</v>
      </c>
      <c r="H103" s="280"/>
    </row>
    <row r="104" spans="1:8" s="30" customFormat="1" ht="63">
      <c r="A104" s="281" t="s">
        <v>1932</v>
      </c>
      <c r="B104" s="285" t="s">
        <v>1561</v>
      </c>
      <c r="C104" s="285" t="s">
        <v>1271</v>
      </c>
      <c r="D104" s="285" t="s">
        <v>1272</v>
      </c>
      <c r="E104" s="286" t="s">
        <v>1273</v>
      </c>
      <c r="F104" s="286" t="s">
        <v>1434</v>
      </c>
      <c r="G104" s="253">
        <v>20000000</v>
      </c>
      <c r="H104" s="280"/>
    </row>
    <row r="105" spans="1:8" s="30" customFormat="1" ht="63">
      <c r="A105" s="281" t="s">
        <v>1933</v>
      </c>
      <c r="B105" s="285" t="s">
        <v>1562</v>
      </c>
      <c r="C105" s="285" t="s">
        <v>1676</v>
      </c>
      <c r="D105" s="285" t="s">
        <v>1274</v>
      </c>
      <c r="E105" s="286" t="s">
        <v>1711</v>
      </c>
      <c r="F105" s="286" t="s">
        <v>1429</v>
      </c>
      <c r="G105" s="253">
        <v>80000000</v>
      </c>
      <c r="H105" s="280"/>
    </row>
    <row r="106" spans="1:8" s="30" customFormat="1" ht="47.25">
      <c r="A106" s="281" t="s">
        <v>1934</v>
      </c>
      <c r="B106" s="285" t="s">
        <v>1563</v>
      </c>
      <c r="C106" s="285" t="s">
        <v>1275</v>
      </c>
      <c r="D106" s="285" t="s">
        <v>1643</v>
      </c>
      <c r="E106" s="286" t="s">
        <v>1712</v>
      </c>
      <c r="F106" s="286" t="s">
        <v>1431</v>
      </c>
      <c r="G106" s="253">
        <v>80000000</v>
      </c>
      <c r="H106" s="280"/>
    </row>
    <row r="107" spans="1:8" s="30" customFormat="1" ht="47.25">
      <c r="A107" s="281" t="s">
        <v>1935</v>
      </c>
      <c r="B107" s="285" t="s">
        <v>1564</v>
      </c>
      <c r="C107" s="285" t="s">
        <v>1681</v>
      </c>
      <c r="D107" s="285" t="s">
        <v>1644</v>
      </c>
      <c r="E107" s="286" t="s">
        <v>1276</v>
      </c>
      <c r="F107" s="286" t="s">
        <v>1277</v>
      </c>
      <c r="G107" s="253">
        <v>110000000</v>
      </c>
      <c r="H107" s="280"/>
    </row>
    <row r="108" spans="1:8" s="30" customFormat="1" ht="110.25">
      <c r="A108" s="281" t="s">
        <v>1936</v>
      </c>
      <c r="B108" s="285" t="s">
        <v>1565</v>
      </c>
      <c r="C108" s="285" t="s">
        <v>1278</v>
      </c>
      <c r="D108" s="285" t="s">
        <v>1645</v>
      </c>
      <c r="E108" s="286" t="s">
        <v>1279</v>
      </c>
      <c r="F108" s="286" t="s">
        <v>1430</v>
      </c>
      <c r="G108" s="253">
        <v>20000000</v>
      </c>
      <c r="H108" s="280"/>
    </row>
    <row r="109" spans="1:8" s="30" customFormat="1" ht="78.75">
      <c r="A109" s="281" t="s">
        <v>1937</v>
      </c>
      <c r="B109" s="285" t="s">
        <v>1566</v>
      </c>
      <c r="C109" s="285" t="s">
        <v>1280</v>
      </c>
      <c r="D109" s="285" t="s">
        <v>1281</v>
      </c>
      <c r="E109" s="286" t="s">
        <v>1282</v>
      </c>
      <c r="F109" s="286" t="s">
        <v>1639</v>
      </c>
      <c r="G109" s="253">
        <v>110000000</v>
      </c>
      <c r="H109" s="280"/>
    </row>
    <row r="110" spans="1:8" s="30" customFormat="1" ht="110.25">
      <c r="A110" s="281" t="s">
        <v>1938</v>
      </c>
      <c r="B110" s="285" t="s">
        <v>1567</v>
      </c>
      <c r="C110" s="285" t="s">
        <v>1424</v>
      </c>
      <c r="D110" s="285" t="s">
        <v>1283</v>
      </c>
      <c r="E110" s="286" t="s">
        <v>1284</v>
      </c>
      <c r="F110" s="286" t="s">
        <v>1640</v>
      </c>
      <c r="G110" s="253">
        <v>110000000</v>
      </c>
      <c r="H110" s="280"/>
    </row>
    <row r="111" spans="1:8" s="30" customFormat="1" ht="47.25">
      <c r="A111" s="281" t="s">
        <v>1939</v>
      </c>
      <c r="B111" s="285" t="s">
        <v>1568</v>
      </c>
      <c r="C111" s="285" t="s">
        <v>1285</v>
      </c>
      <c r="D111" s="285" t="s">
        <v>1286</v>
      </c>
      <c r="E111" s="286" t="s">
        <v>1287</v>
      </c>
      <c r="F111" s="286" t="s">
        <v>1414</v>
      </c>
      <c r="G111" s="253">
        <v>120000000</v>
      </c>
      <c r="H111" s="280"/>
    </row>
    <row r="112" spans="1:8" s="30" customFormat="1" ht="78.75">
      <c r="A112" s="281" t="s">
        <v>1940</v>
      </c>
      <c r="B112" s="285" t="s">
        <v>1569</v>
      </c>
      <c r="C112" s="285" t="s">
        <v>1288</v>
      </c>
      <c r="D112" s="285" t="s">
        <v>1289</v>
      </c>
      <c r="E112" s="286" t="s">
        <v>1290</v>
      </c>
      <c r="F112" s="286" t="s">
        <v>1291</v>
      </c>
      <c r="G112" s="253">
        <v>20000000</v>
      </c>
      <c r="H112" s="280"/>
    </row>
    <row r="113" spans="1:8" s="30" customFormat="1" ht="63">
      <c r="A113" s="281" t="s">
        <v>1941</v>
      </c>
      <c r="B113" s="285" t="s">
        <v>1570</v>
      </c>
      <c r="C113" s="285" t="s">
        <v>1292</v>
      </c>
      <c r="D113" s="285" t="s">
        <v>1293</v>
      </c>
      <c r="E113" s="286" t="s">
        <v>1294</v>
      </c>
      <c r="F113" s="286" t="s">
        <v>1641</v>
      </c>
      <c r="G113" s="253">
        <v>117000000</v>
      </c>
      <c r="H113" s="280"/>
    </row>
    <row r="114" spans="1:8" s="30" customFormat="1" ht="78.75">
      <c r="A114" s="281" t="s">
        <v>1942</v>
      </c>
      <c r="B114" s="285" t="s">
        <v>1571</v>
      </c>
      <c r="C114" s="285" t="s">
        <v>1295</v>
      </c>
      <c r="D114" s="285" t="s">
        <v>1296</v>
      </c>
      <c r="E114" s="286" t="s">
        <v>1297</v>
      </c>
      <c r="F114" s="286" t="s">
        <v>1427</v>
      </c>
      <c r="G114" s="253">
        <v>22000000</v>
      </c>
      <c r="H114" s="280"/>
    </row>
    <row r="115" spans="1:8" s="30" customFormat="1" ht="78.75">
      <c r="A115" s="281" t="s">
        <v>1943</v>
      </c>
      <c r="B115" s="285" t="s">
        <v>1572</v>
      </c>
      <c r="C115" s="285" t="s">
        <v>1298</v>
      </c>
      <c r="D115" s="285" t="s">
        <v>1299</v>
      </c>
      <c r="E115" s="286" t="s">
        <v>1300</v>
      </c>
      <c r="F115" s="286" t="s">
        <v>1642</v>
      </c>
      <c r="G115" s="253">
        <v>81000000</v>
      </c>
      <c r="H115" s="280"/>
    </row>
    <row r="116" spans="1:8" s="30" customFormat="1" ht="63">
      <c r="A116" s="281" t="s">
        <v>1944</v>
      </c>
      <c r="B116" s="285" t="s">
        <v>1574</v>
      </c>
      <c r="C116" s="285" t="s">
        <v>1301</v>
      </c>
      <c r="D116" s="285" t="s">
        <v>1432</v>
      </c>
      <c r="E116" s="286" t="s">
        <v>1573</v>
      </c>
      <c r="F116" s="286" t="s">
        <v>1427</v>
      </c>
      <c r="G116" s="253">
        <v>20000000</v>
      </c>
      <c r="H116" s="280"/>
    </row>
    <row r="117" spans="1:8" s="30" customFormat="1" ht="63">
      <c r="A117" s="281" t="s">
        <v>1945</v>
      </c>
      <c r="B117" s="285" t="s">
        <v>1575</v>
      </c>
      <c r="C117" s="285" t="s">
        <v>1302</v>
      </c>
      <c r="D117" s="285" t="s">
        <v>1303</v>
      </c>
      <c r="E117" s="286" t="s">
        <v>1304</v>
      </c>
      <c r="F117" s="286" t="s">
        <v>1410</v>
      </c>
      <c r="G117" s="253">
        <v>110000000</v>
      </c>
      <c r="H117" s="280"/>
    </row>
    <row r="118" spans="1:8" s="30" customFormat="1" ht="63">
      <c r="A118" s="281" t="s">
        <v>1946</v>
      </c>
      <c r="B118" s="285" t="s">
        <v>1576</v>
      </c>
      <c r="C118" s="285" t="s">
        <v>1305</v>
      </c>
      <c r="D118" s="285" t="s">
        <v>1306</v>
      </c>
      <c r="E118" s="286" t="s">
        <v>1307</v>
      </c>
      <c r="F118" s="286" t="s">
        <v>1442</v>
      </c>
      <c r="G118" s="253">
        <v>35000000</v>
      </c>
      <c r="H118" s="280"/>
    </row>
    <row r="119" spans="1:8" s="30" customFormat="1" ht="63">
      <c r="A119" s="281" t="s">
        <v>1947</v>
      </c>
      <c r="B119" s="285" t="s">
        <v>1577</v>
      </c>
      <c r="C119" s="285" t="s">
        <v>1683</v>
      </c>
      <c r="D119" s="285" t="s">
        <v>1308</v>
      </c>
      <c r="E119" s="286" t="s">
        <v>1309</v>
      </c>
      <c r="F119" s="286" t="s">
        <v>1411</v>
      </c>
      <c r="G119" s="253">
        <v>20000000</v>
      </c>
      <c r="H119" s="280"/>
    </row>
    <row r="120" spans="1:8" s="30" customFormat="1" ht="94.5">
      <c r="A120" s="281" t="s">
        <v>1948</v>
      </c>
      <c r="B120" s="285" t="s">
        <v>1578</v>
      </c>
      <c r="C120" s="285" t="s">
        <v>1310</v>
      </c>
      <c r="D120" s="285" t="s">
        <v>1646</v>
      </c>
      <c r="E120" s="286" t="s">
        <v>1311</v>
      </c>
      <c r="F120" s="286" t="s">
        <v>1412</v>
      </c>
      <c r="G120" s="253">
        <v>80000000</v>
      </c>
      <c r="H120" s="280"/>
    </row>
    <row r="121" spans="1:8" s="30" customFormat="1" ht="63">
      <c r="A121" s="281" t="s">
        <v>1949</v>
      </c>
      <c r="B121" s="285" t="s">
        <v>1579</v>
      </c>
      <c r="C121" s="285" t="s">
        <v>1682</v>
      </c>
      <c r="D121" s="285" t="s">
        <v>1312</v>
      </c>
      <c r="E121" s="286" t="s">
        <v>1313</v>
      </c>
      <c r="F121" s="286" t="s">
        <v>1409</v>
      </c>
      <c r="G121" s="253">
        <v>20000000</v>
      </c>
      <c r="H121" s="280"/>
    </row>
    <row r="122" spans="1:8" s="30" customFormat="1" ht="47.25">
      <c r="A122" s="281" t="s">
        <v>1950</v>
      </c>
      <c r="B122" s="285" t="s">
        <v>1580</v>
      </c>
      <c r="C122" s="285" t="s">
        <v>1314</v>
      </c>
      <c r="D122" s="285" t="s">
        <v>1315</v>
      </c>
      <c r="E122" s="286" t="s">
        <v>1316</v>
      </c>
      <c r="F122" s="286" t="s">
        <v>1409</v>
      </c>
      <c r="G122" s="253">
        <v>23000000</v>
      </c>
      <c r="H122" s="280"/>
    </row>
    <row r="123" spans="1:8" s="30" customFormat="1" ht="78.75">
      <c r="A123" s="281" t="s">
        <v>1951</v>
      </c>
      <c r="B123" s="285" t="s">
        <v>1582</v>
      </c>
      <c r="C123" s="285" t="s">
        <v>1462</v>
      </c>
      <c r="D123" s="285" t="s">
        <v>525</v>
      </c>
      <c r="E123" s="285" t="s">
        <v>1317</v>
      </c>
      <c r="F123" s="286" t="s">
        <v>1428</v>
      </c>
      <c r="G123" s="253">
        <v>22000000</v>
      </c>
      <c r="H123" s="280"/>
    </row>
    <row r="124" spans="1:8" s="30" customFormat="1" ht="94.5">
      <c r="A124" s="281" t="s">
        <v>1952</v>
      </c>
      <c r="B124" s="285" t="s">
        <v>1583</v>
      </c>
      <c r="C124" s="285" t="s">
        <v>1318</v>
      </c>
      <c r="D124" s="285" t="s">
        <v>1647</v>
      </c>
      <c r="E124" s="285" t="s">
        <v>1319</v>
      </c>
      <c r="F124" s="285" t="s">
        <v>1320</v>
      </c>
      <c r="G124" s="253">
        <v>90000000</v>
      </c>
      <c r="H124" s="280"/>
    </row>
    <row r="125" spans="1:8" s="30" customFormat="1" ht="63">
      <c r="A125" s="281" t="s">
        <v>1953</v>
      </c>
      <c r="B125" s="285" t="s">
        <v>1584</v>
      </c>
      <c r="C125" s="285" t="s">
        <v>1321</v>
      </c>
      <c r="D125" s="285" t="s">
        <v>1648</v>
      </c>
      <c r="E125" s="285" t="s">
        <v>1322</v>
      </c>
      <c r="F125" s="285" t="s">
        <v>1433</v>
      </c>
      <c r="G125" s="253">
        <v>20000000</v>
      </c>
      <c r="H125" s="280"/>
    </row>
    <row r="126" spans="1:8" s="30" customFormat="1" ht="78.75">
      <c r="A126" s="281" t="s">
        <v>1954</v>
      </c>
      <c r="B126" s="285" t="s">
        <v>1585</v>
      </c>
      <c r="C126" s="285" t="s">
        <v>1679</v>
      </c>
      <c r="D126" s="285" t="s">
        <v>510</v>
      </c>
      <c r="E126" s="280" t="s">
        <v>1713</v>
      </c>
      <c r="F126" s="285" t="s">
        <v>1433</v>
      </c>
      <c r="G126" s="253">
        <v>20000000</v>
      </c>
      <c r="H126" s="280"/>
    </row>
    <row r="127" spans="1:8" s="261" customFormat="1" ht="30" customHeight="1">
      <c r="A127" s="464" t="s">
        <v>1406</v>
      </c>
      <c r="B127" s="464"/>
      <c r="C127" s="464"/>
      <c r="D127" s="464"/>
      <c r="E127" s="464"/>
      <c r="F127" s="464"/>
      <c r="G127" s="371" t="str">
        <f>G128</f>
        <v>116.000.000</v>
      </c>
      <c r="H127" s="297"/>
    </row>
    <row r="128" spans="1:8" s="30" customFormat="1" ht="63">
      <c r="A128" s="281" t="s">
        <v>1955</v>
      </c>
      <c r="B128" s="281" t="s">
        <v>1586</v>
      </c>
      <c r="C128" s="280" t="s">
        <v>1677</v>
      </c>
      <c r="D128" s="285" t="s">
        <v>1649</v>
      </c>
      <c r="E128" s="285" t="s">
        <v>1405</v>
      </c>
      <c r="F128" s="285" t="s">
        <v>1407</v>
      </c>
      <c r="G128" s="253" t="s">
        <v>1881</v>
      </c>
      <c r="H128" s="280"/>
    </row>
    <row r="129" spans="1:8" s="261" customFormat="1" ht="30" customHeight="1">
      <c r="A129" s="373"/>
      <c r="B129" s="475" t="s">
        <v>1485</v>
      </c>
      <c r="C129" s="476"/>
      <c r="D129" s="476"/>
      <c r="E129" s="476"/>
      <c r="F129" s="477"/>
      <c r="G129" s="372">
        <f>SUM(G127+G101+G98+G93+G91+G89+G87+G81+G72+G43+G41+G39+G33+G15+G6)</f>
        <v>6587000000</v>
      </c>
      <c r="H129" s="297"/>
    </row>
    <row r="130" spans="1:8" s="30" customFormat="1">
      <c r="A130" s="478" t="s">
        <v>1738</v>
      </c>
      <c r="B130" s="478"/>
      <c r="C130" s="478"/>
      <c r="D130" s="478"/>
      <c r="E130" s="478"/>
      <c r="F130" s="478"/>
      <c r="G130" s="479"/>
      <c r="H130" s="374"/>
    </row>
    <row r="131" spans="1:8" s="30" customFormat="1">
      <c r="A131" s="363"/>
      <c r="B131" s="363"/>
      <c r="D131" s="375"/>
      <c r="E131" s="363"/>
      <c r="F131" s="375"/>
      <c r="G131" s="376"/>
    </row>
    <row r="132" spans="1:8" s="30" customFormat="1" ht="16.5">
      <c r="A132" s="363"/>
      <c r="B132" s="363"/>
      <c r="D132" s="375"/>
      <c r="E132" s="363"/>
      <c r="F132" s="470" t="s">
        <v>1880</v>
      </c>
      <c r="G132" s="470"/>
      <c r="H132" s="377"/>
    </row>
    <row r="133" spans="1:8">
      <c r="F133" s="474"/>
      <c r="G133" s="474"/>
    </row>
    <row r="134" spans="1:8">
      <c r="H134" s="275"/>
    </row>
  </sheetData>
  <autoFilter ref="A5:H130"/>
  <mergeCells count="25">
    <mergeCell ref="F132:G132"/>
    <mergeCell ref="A93:F93"/>
    <mergeCell ref="A101:F101"/>
    <mergeCell ref="F133:G133"/>
    <mergeCell ref="A98:F98"/>
    <mergeCell ref="A127:F127"/>
    <mergeCell ref="B129:F129"/>
    <mergeCell ref="A130:G130"/>
    <mergeCell ref="A72:F72"/>
    <mergeCell ref="A81:F81"/>
    <mergeCell ref="A87:F87"/>
    <mergeCell ref="A89:F89"/>
    <mergeCell ref="A91:F91"/>
    <mergeCell ref="A6:F6"/>
    <mergeCell ref="A15:F15"/>
    <mergeCell ref="A33:F33"/>
    <mergeCell ref="A39:F39"/>
    <mergeCell ref="A41:F41"/>
    <mergeCell ref="A43:F43"/>
    <mergeCell ref="A1:C1"/>
    <mergeCell ref="F1:G1"/>
    <mergeCell ref="A2:C2"/>
    <mergeCell ref="F2:G2"/>
    <mergeCell ref="A3:D3"/>
    <mergeCell ref="A4:H4"/>
  </mergeCells>
  <dataValidations disablePrompts="1" count="1">
    <dataValidation type="list" allowBlank="1" sqref="E74:E80">
      <formula1>#REF!</formula1>
    </dataValidation>
  </dataValidations>
  <pageMargins left="0.39370078740157483" right="0.31496062992125984" top="0.39370078740157483" bottom="0.39370078740157483" header="0" footer="0"/>
  <pageSetup paperSize="9" orientation="landscape" r:id="rId1"/>
  <headerFooter alignWithMargins="0">
    <oddFooter>&amp;R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115" zoomScaleNormal="115" workbookViewId="0">
      <selection activeCell="K5" sqref="K5"/>
    </sheetView>
  </sheetViews>
  <sheetFormatPr defaultColWidth="8.77734375" defaultRowHeight="15"/>
  <cols>
    <col min="1" max="1" width="5.77734375" style="346" customWidth="1"/>
    <col min="2" max="2" width="13.6640625" style="328" customWidth="1"/>
    <col min="3" max="3" width="25.77734375" style="329" customWidth="1"/>
    <col min="4" max="4" width="21.109375" style="327" customWidth="1"/>
    <col min="5" max="5" width="20.77734375" style="327" customWidth="1"/>
    <col min="6" max="6" width="23.109375" style="327" customWidth="1"/>
    <col min="7" max="7" width="13.88671875" style="328" customWidth="1"/>
    <col min="8" max="8" width="5.21875" style="327" customWidth="1"/>
    <col min="9" max="16384" width="8.77734375" style="327"/>
  </cols>
  <sheetData>
    <row r="1" spans="1:8" s="326" customFormat="1" ht="57.6" customHeight="1">
      <c r="A1" s="520" t="s">
        <v>1831</v>
      </c>
      <c r="B1" s="520"/>
      <c r="C1" s="520"/>
      <c r="D1" s="325"/>
      <c r="E1" s="520" t="s">
        <v>1830</v>
      </c>
      <c r="F1" s="520"/>
      <c r="G1" s="520"/>
      <c r="H1" s="520"/>
    </row>
    <row r="2" spans="1:8" ht="67.150000000000006" customHeight="1">
      <c r="A2" s="527" t="s">
        <v>1873</v>
      </c>
      <c r="B2" s="527"/>
      <c r="C2" s="527"/>
      <c r="D2" s="527"/>
      <c r="E2" s="527"/>
      <c r="F2" s="527"/>
      <c r="G2" s="527"/>
      <c r="H2" s="527"/>
    </row>
    <row r="3" spans="1:8" ht="31.5">
      <c r="A3" s="283" t="s">
        <v>8</v>
      </c>
      <c r="B3" s="283" t="s">
        <v>0</v>
      </c>
      <c r="C3" s="283" t="s">
        <v>5</v>
      </c>
      <c r="D3" s="283" t="s">
        <v>6</v>
      </c>
      <c r="E3" s="283" t="s">
        <v>7</v>
      </c>
      <c r="F3" s="283" t="s">
        <v>323</v>
      </c>
      <c r="G3" s="308" t="s">
        <v>10</v>
      </c>
      <c r="H3" s="283" t="s">
        <v>9</v>
      </c>
    </row>
    <row r="4" spans="1:8" ht="15.75">
      <c r="A4" s="489" t="s">
        <v>1827</v>
      </c>
      <c r="B4" s="489"/>
      <c r="C4" s="489"/>
      <c r="D4" s="489"/>
      <c r="E4" s="489"/>
      <c r="F4" s="489"/>
      <c r="G4" s="273">
        <f>SUM(G5:G29)</f>
        <v>1544000000</v>
      </c>
      <c r="H4" s="287"/>
    </row>
    <row r="5" spans="1:8" ht="47.25">
      <c r="A5" s="319" t="s">
        <v>1816</v>
      </c>
      <c r="B5" s="285" t="s">
        <v>1559</v>
      </c>
      <c r="C5" s="285" t="s">
        <v>1768</v>
      </c>
      <c r="D5" s="285" t="s">
        <v>1558</v>
      </c>
      <c r="E5" s="286" t="s">
        <v>1749</v>
      </c>
      <c r="F5" s="286" t="s">
        <v>1413</v>
      </c>
      <c r="G5" s="330">
        <v>82000000</v>
      </c>
      <c r="H5" s="287"/>
    </row>
    <row r="6" spans="1:8" ht="63">
      <c r="A6" s="319" t="s">
        <v>1814</v>
      </c>
      <c r="B6" s="285" t="s">
        <v>1560</v>
      </c>
      <c r="C6" s="285" t="s">
        <v>1267</v>
      </c>
      <c r="D6" s="285" t="s">
        <v>1268</v>
      </c>
      <c r="E6" s="286" t="s">
        <v>1269</v>
      </c>
      <c r="F6" s="286" t="s">
        <v>1415</v>
      </c>
      <c r="G6" s="330">
        <v>112000000</v>
      </c>
      <c r="H6" s="287"/>
    </row>
    <row r="7" spans="1:8" ht="63">
      <c r="A7" s="319" t="s">
        <v>1815</v>
      </c>
      <c r="B7" s="285" t="s">
        <v>1561</v>
      </c>
      <c r="C7" s="285" t="s">
        <v>1271</v>
      </c>
      <c r="D7" s="285" t="s">
        <v>1272</v>
      </c>
      <c r="E7" s="286" t="s">
        <v>1273</v>
      </c>
      <c r="F7" s="286" t="s">
        <v>1434</v>
      </c>
      <c r="G7" s="330">
        <v>20000000</v>
      </c>
      <c r="H7" s="287"/>
    </row>
    <row r="8" spans="1:8" ht="63">
      <c r="A8" s="319" t="s">
        <v>1817</v>
      </c>
      <c r="B8" s="285" t="s">
        <v>1562</v>
      </c>
      <c r="C8" s="285" t="s">
        <v>1676</v>
      </c>
      <c r="D8" s="285" t="s">
        <v>1274</v>
      </c>
      <c r="E8" s="286" t="s">
        <v>1711</v>
      </c>
      <c r="F8" s="286" t="s">
        <v>1429</v>
      </c>
      <c r="G8" s="330">
        <v>80000000</v>
      </c>
      <c r="H8" s="287"/>
    </row>
    <row r="9" spans="1:8" ht="47.25">
      <c r="A9" s="319" t="s">
        <v>1813</v>
      </c>
      <c r="B9" s="285" t="s">
        <v>1563</v>
      </c>
      <c r="C9" s="285" t="s">
        <v>1275</v>
      </c>
      <c r="D9" s="285" t="s">
        <v>1643</v>
      </c>
      <c r="E9" s="286" t="s">
        <v>1712</v>
      </c>
      <c r="F9" s="286" t="s">
        <v>1431</v>
      </c>
      <c r="G9" s="330">
        <v>80000000</v>
      </c>
      <c r="H9" s="287"/>
    </row>
    <row r="10" spans="1:8" ht="47.25">
      <c r="A10" s="319" t="s">
        <v>1833</v>
      </c>
      <c r="B10" s="285" t="s">
        <v>1564</v>
      </c>
      <c r="C10" s="285" t="s">
        <v>1681</v>
      </c>
      <c r="D10" s="285" t="s">
        <v>1644</v>
      </c>
      <c r="E10" s="286" t="s">
        <v>1276</v>
      </c>
      <c r="F10" s="286" t="s">
        <v>1277</v>
      </c>
      <c r="G10" s="330">
        <v>110000000</v>
      </c>
      <c r="H10" s="287"/>
    </row>
    <row r="11" spans="1:8" ht="110.25">
      <c r="A11" s="319" t="s">
        <v>1834</v>
      </c>
      <c r="B11" s="285" t="s">
        <v>1565</v>
      </c>
      <c r="C11" s="285" t="s">
        <v>1278</v>
      </c>
      <c r="D11" s="285" t="s">
        <v>1645</v>
      </c>
      <c r="E11" s="286" t="s">
        <v>1279</v>
      </c>
      <c r="F11" s="286" t="s">
        <v>1430</v>
      </c>
      <c r="G11" s="330">
        <v>20000000</v>
      </c>
      <c r="H11" s="287"/>
    </row>
    <row r="12" spans="1:8" ht="78.75">
      <c r="A12" s="319" t="s">
        <v>1835</v>
      </c>
      <c r="B12" s="285" t="s">
        <v>1566</v>
      </c>
      <c r="C12" s="285" t="s">
        <v>1280</v>
      </c>
      <c r="D12" s="285" t="s">
        <v>1281</v>
      </c>
      <c r="E12" s="286" t="s">
        <v>1282</v>
      </c>
      <c r="F12" s="286" t="s">
        <v>1639</v>
      </c>
      <c r="G12" s="330">
        <v>110000000</v>
      </c>
      <c r="H12" s="287"/>
    </row>
    <row r="13" spans="1:8" ht="94.5">
      <c r="A13" s="319" t="s">
        <v>1836</v>
      </c>
      <c r="B13" s="285" t="s">
        <v>1567</v>
      </c>
      <c r="C13" s="285" t="s">
        <v>1424</v>
      </c>
      <c r="D13" s="285" t="s">
        <v>1283</v>
      </c>
      <c r="E13" s="286" t="s">
        <v>1284</v>
      </c>
      <c r="F13" s="286" t="s">
        <v>1640</v>
      </c>
      <c r="G13" s="330">
        <v>110000000</v>
      </c>
      <c r="H13" s="287"/>
    </row>
    <row r="14" spans="1:8" ht="47.25">
      <c r="A14" s="319" t="s">
        <v>1837</v>
      </c>
      <c r="B14" s="285" t="s">
        <v>1568</v>
      </c>
      <c r="C14" s="285" t="s">
        <v>1285</v>
      </c>
      <c r="D14" s="285" t="s">
        <v>1286</v>
      </c>
      <c r="E14" s="286" t="s">
        <v>1287</v>
      </c>
      <c r="F14" s="286" t="s">
        <v>1414</v>
      </c>
      <c r="G14" s="330">
        <v>120000000</v>
      </c>
      <c r="H14" s="287"/>
    </row>
    <row r="15" spans="1:8" ht="63">
      <c r="A15" s="319" t="s">
        <v>1838</v>
      </c>
      <c r="B15" s="285" t="s">
        <v>1569</v>
      </c>
      <c r="C15" s="285" t="s">
        <v>1288</v>
      </c>
      <c r="D15" s="285" t="s">
        <v>1289</v>
      </c>
      <c r="E15" s="286" t="s">
        <v>1290</v>
      </c>
      <c r="F15" s="286" t="s">
        <v>1291</v>
      </c>
      <c r="G15" s="330">
        <v>20000000</v>
      </c>
      <c r="H15" s="287"/>
    </row>
    <row r="16" spans="1:8" ht="47.25">
      <c r="A16" s="319" t="s">
        <v>1839</v>
      </c>
      <c r="B16" s="285" t="s">
        <v>1570</v>
      </c>
      <c r="C16" s="285" t="s">
        <v>1292</v>
      </c>
      <c r="D16" s="285" t="s">
        <v>1293</v>
      </c>
      <c r="E16" s="286" t="s">
        <v>1294</v>
      </c>
      <c r="F16" s="286" t="s">
        <v>1641</v>
      </c>
      <c r="G16" s="330">
        <v>117000000</v>
      </c>
      <c r="H16" s="287"/>
    </row>
    <row r="17" spans="1:8" ht="63">
      <c r="A17" s="319" t="s">
        <v>1840</v>
      </c>
      <c r="B17" s="285" t="s">
        <v>1571</v>
      </c>
      <c r="C17" s="285" t="s">
        <v>1295</v>
      </c>
      <c r="D17" s="285" t="s">
        <v>1296</v>
      </c>
      <c r="E17" s="286" t="s">
        <v>1297</v>
      </c>
      <c r="F17" s="286" t="s">
        <v>1427</v>
      </c>
      <c r="G17" s="330">
        <v>22000000</v>
      </c>
      <c r="H17" s="287"/>
    </row>
    <row r="18" spans="1:8" ht="78.75">
      <c r="A18" s="319" t="s">
        <v>1841</v>
      </c>
      <c r="B18" s="285" t="s">
        <v>1572</v>
      </c>
      <c r="C18" s="285" t="s">
        <v>1298</v>
      </c>
      <c r="D18" s="285" t="s">
        <v>1299</v>
      </c>
      <c r="E18" s="286" t="s">
        <v>1300</v>
      </c>
      <c r="F18" s="286" t="s">
        <v>1642</v>
      </c>
      <c r="G18" s="330">
        <v>81000000</v>
      </c>
      <c r="H18" s="287"/>
    </row>
    <row r="19" spans="1:8" ht="63">
      <c r="A19" s="319" t="s">
        <v>1842</v>
      </c>
      <c r="B19" s="285" t="s">
        <v>1574</v>
      </c>
      <c r="C19" s="285" t="s">
        <v>1301</v>
      </c>
      <c r="D19" s="285" t="s">
        <v>1432</v>
      </c>
      <c r="E19" s="286" t="s">
        <v>1573</v>
      </c>
      <c r="F19" s="286" t="s">
        <v>1427</v>
      </c>
      <c r="G19" s="330">
        <v>20000000</v>
      </c>
      <c r="H19" s="287"/>
    </row>
    <row r="20" spans="1:8" ht="63">
      <c r="A20" s="319" t="s">
        <v>1843</v>
      </c>
      <c r="B20" s="285" t="s">
        <v>1575</v>
      </c>
      <c r="C20" s="285" t="s">
        <v>1302</v>
      </c>
      <c r="D20" s="285" t="s">
        <v>1303</v>
      </c>
      <c r="E20" s="286" t="s">
        <v>1304</v>
      </c>
      <c r="F20" s="286" t="s">
        <v>1410</v>
      </c>
      <c r="G20" s="330">
        <v>110000000</v>
      </c>
      <c r="H20" s="287"/>
    </row>
    <row r="21" spans="1:8" ht="63">
      <c r="A21" s="319" t="s">
        <v>1844</v>
      </c>
      <c r="B21" s="285" t="s">
        <v>1576</v>
      </c>
      <c r="C21" s="285" t="s">
        <v>1305</v>
      </c>
      <c r="D21" s="285" t="s">
        <v>1306</v>
      </c>
      <c r="E21" s="286" t="s">
        <v>1307</v>
      </c>
      <c r="F21" s="286" t="s">
        <v>1442</v>
      </c>
      <c r="G21" s="330">
        <v>35000000</v>
      </c>
      <c r="H21" s="287"/>
    </row>
    <row r="22" spans="1:8" ht="63">
      <c r="A22" s="319" t="s">
        <v>1855</v>
      </c>
      <c r="B22" s="285" t="s">
        <v>1577</v>
      </c>
      <c r="C22" s="285" t="s">
        <v>1683</v>
      </c>
      <c r="D22" s="285" t="s">
        <v>1308</v>
      </c>
      <c r="E22" s="286" t="s">
        <v>1309</v>
      </c>
      <c r="F22" s="286" t="s">
        <v>1411</v>
      </c>
      <c r="G22" s="330">
        <v>20000000</v>
      </c>
      <c r="H22" s="287"/>
    </row>
    <row r="23" spans="1:8" ht="78.75">
      <c r="A23" s="319" t="s">
        <v>1856</v>
      </c>
      <c r="B23" s="285" t="s">
        <v>1578</v>
      </c>
      <c r="C23" s="285" t="s">
        <v>1310</v>
      </c>
      <c r="D23" s="285" t="s">
        <v>1646</v>
      </c>
      <c r="E23" s="286" t="s">
        <v>1311</v>
      </c>
      <c r="F23" s="286" t="s">
        <v>1412</v>
      </c>
      <c r="G23" s="330">
        <v>80000000</v>
      </c>
      <c r="H23" s="287"/>
    </row>
    <row r="24" spans="1:8" ht="63">
      <c r="A24" s="319" t="s">
        <v>1857</v>
      </c>
      <c r="B24" s="285" t="s">
        <v>1579</v>
      </c>
      <c r="C24" s="285" t="s">
        <v>1682</v>
      </c>
      <c r="D24" s="285" t="s">
        <v>1312</v>
      </c>
      <c r="E24" s="286" t="s">
        <v>1313</v>
      </c>
      <c r="F24" s="286" t="s">
        <v>1409</v>
      </c>
      <c r="G24" s="330">
        <v>20000000</v>
      </c>
      <c r="H24" s="287"/>
    </row>
    <row r="25" spans="1:8" ht="47.25">
      <c r="A25" s="319" t="s">
        <v>1858</v>
      </c>
      <c r="B25" s="285" t="s">
        <v>1580</v>
      </c>
      <c r="C25" s="285" t="s">
        <v>1314</v>
      </c>
      <c r="D25" s="285" t="s">
        <v>1315</v>
      </c>
      <c r="E25" s="286" t="s">
        <v>1316</v>
      </c>
      <c r="F25" s="286" t="s">
        <v>1409</v>
      </c>
      <c r="G25" s="330">
        <v>23000000</v>
      </c>
      <c r="H25" s="287"/>
    </row>
    <row r="26" spans="1:8" ht="78.75">
      <c r="A26" s="319" t="s">
        <v>1859</v>
      </c>
      <c r="B26" s="285" t="s">
        <v>1582</v>
      </c>
      <c r="C26" s="285" t="s">
        <v>1462</v>
      </c>
      <c r="D26" s="285" t="s">
        <v>525</v>
      </c>
      <c r="E26" s="285" t="s">
        <v>1317</v>
      </c>
      <c r="F26" s="286" t="s">
        <v>1428</v>
      </c>
      <c r="G26" s="330">
        <v>22000000</v>
      </c>
      <c r="H26" s="287"/>
    </row>
    <row r="27" spans="1:8" ht="94.5">
      <c r="A27" s="319" t="s">
        <v>1860</v>
      </c>
      <c r="B27" s="285" t="s">
        <v>1583</v>
      </c>
      <c r="C27" s="285" t="s">
        <v>1318</v>
      </c>
      <c r="D27" s="285" t="s">
        <v>1647</v>
      </c>
      <c r="E27" s="285" t="s">
        <v>1319</v>
      </c>
      <c r="F27" s="285" t="s">
        <v>1320</v>
      </c>
      <c r="G27" s="330">
        <v>90000000</v>
      </c>
      <c r="H27" s="287"/>
    </row>
    <row r="28" spans="1:8" ht="63">
      <c r="A28" s="319" t="s">
        <v>1861</v>
      </c>
      <c r="B28" s="285" t="s">
        <v>1584</v>
      </c>
      <c r="C28" s="285" t="s">
        <v>1321</v>
      </c>
      <c r="D28" s="285" t="s">
        <v>1648</v>
      </c>
      <c r="E28" s="285" t="s">
        <v>1322</v>
      </c>
      <c r="F28" s="285" t="s">
        <v>1433</v>
      </c>
      <c r="G28" s="330">
        <v>20000000</v>
      </c>
      <c r="H28" s="287"/>
    </row>
    <row r="29" spans="1:8" ht="63">
      <c r="A29" s="319" t="s">
        <v>1862</v>
      </c>
      <c r="B29" s="285" t="s">
        <v>1585</v>
      </c>
      <c r="C29" s="285" t="s">
        <v>1679</v>
      </c>
      <c r="D29" s="280" t="s">
        <v>510</v>
      </c>
      <c r="E29" s="280" t="s">
        <v>1713</v>
      </c>
      <c r="F29" s="285" t="s">
        <v>1433</v>
      </c>
      <c r="G29" s="330">
        <v>20000000</v>
      </c>
      <c r="H29" s="287"/>
    </row>
    <row r="30" spans="1:8" ht="15.75">
      <c r="A30" s="523" t="s">
        <v>1829</v>
      </c>
      <c r="B30" s="523"/>
      <c r="C30" s="523"/>
      <c r="D30" s="523"/>
      <c r="E30" s="523"/>
      <c r="F30" s="523"/>
      <c r="G30" s="273">
        <f>SUM(G4)</f>
        <v>1544000000</v>
      </c>
      <c r="H30" s="317"/>
    </row>
    <row r="32" spans="1:8" ht="133.15" customHeight="1">
      <c r="E32" s="519" t="s">
        <v>1832</v>
      </c>
      <c r="F32" s="519"/>
      <c r="G32" s="519"/>
      <c r="H32" s="519"/>
    </row>
  </sheetData>
  <mergeCells count="6">
    <mergeCell ref="A30:F30"/>
    <mergeCell ref="E32:H32"/>
    <mergeCell ref="A1:C1"/>
    <mergeCell ref="E1:H1"/>
    <mergeCell ref="A2:H2"/>
    <mergeCell ref="A4:F4"/>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5" zoomScaleNormal="85" workbookViewId="0">
      <selection activeCell="K7" sqref="K7"/>
    </sheetView>
  </sheetViews>
  <sheetFormatPr defaultColWidth="8.77734375" defaultRowHeight="15.75"/>
  <cols>
    <col min="1" max="1" width="5.77734375" style="261" customWidth="1"/>
    <col min="2" max="2" width="13.6640625" style="353" customWidth="1"/>
    <col min="3" max="3" width="25.77734375" style="349" customWidth="1"/>
    <col min="4" max="4" width="20.5546875" style="260" customWidth="1"/>
    <col min="5" max="5" width="21.6640625" style="260" customWidth="1"/>
    <col min="6" max="6" width="23.109375" style="260" customWidth="1"/>
    <col min="7" max="7" width="12.6640625" style="354" customWidth="1"/>
    <col min="8" max="8" width="5.21875" style="260" customWidth="1"/>
    <col min="9" max="16384" width="8.77734375" style="260"/>
  </cols>
  <sheetData>
    <row r="1" spans="1:8" s="30" customFormat="1" ht="57.6" customHeight="1">
      <c r="A1" s="520" t="s">
        <v>1831</v>
      </c>
      <c r="B1" s="520"/>
      <c r="C1" s="520"/>
      <c r="D1" s="325"/>
      <c r="E1" s="520" t="s">
        <v>1830</v>
      </c>
      <c r="F1" s="520"/>
      <c r="G1" s="520"/>
      <c r="H1" s="520"/>
    </row>
    <row r="2" spans="1:8" ht="67.900000000000006" customHeight="1">
      <c r="A2" s="521" t="s">
        <v>1871</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c r="A4" s="489" t="s">
        <v>1827</v>
      </c>
      <c r="B4" s="489"/>
      <c r="C4" s="489"/>
      <c r="D4" s="489"/>
      <c r="E4" s="489"/>
      <c r="F4" s="489"/>
      <c r="G4" s="273">
        <f>SUM(G5:G8)</f>
        <v>105000000</v>
      </c>
      <c r="H4" s="287"/>
    </row>
    <row r="5" spans="1:8" ht="63">
      <c r="A5" s="355"/>
      <c r="B5" s="319" t="s">
        <v>1549</v>
      </c>
      <c r="C5" s="285" t="s">
        <v>1766</v>
      </c>
      <c r="D5" s="280" t="s">
        <v>195</v>
      </c>
      <c r="E5" s="280" t="s">
        <v>1266</v>
      </c>
      <c r="F5" s="285" t="s">
        <v>1392</v>
      </c>
      <c r="G5" s="330">
        <v>20000000</v>
      </c>
      <c r="H5" s="287"/>
    </row>
    <row r="6" spans="1:8" ht="63">
      <c r="A6" s="355"/>
      <c r="B6" s="319" t="s">
        <v>1550</v>
      </c>
      <c r="C6" s="285" t="s">
        <v>196</v>
      </c>
      <c r="D6" s="280" t="s">
        <v>197</v>
      </c>
      <c r="E6" s="280" t="s">
        <v>1709</v>
      </c>
      <c r="F6" s="285" t="s">
        <v>1390</v>
      </c>
      <c r="G6" s="330">
        <v>45000000</v>
      </c>
      <c r="H6" s="287"/>
    </row>
    <row r="7" spans="1:8" ht="78.75">
      <c r="A7" s="355"/>
      <c r="B7" s="338" t="s">
        <v>1551</v>
      </c>
      <c r="C7" s="292" t="s">
        <v>1245</v>
      </c>
      <c r="D7" s="299" t="s">
        <v>1247</v>
      </c>
      <c r="E7" s="299" t="s">
        <v>1246</v>
      </c>
      <c r="F7" s="292" t="s">
        <v>1638</v>
      </c>
      <c r="G7" s="330">
        <v>20000000</v>
      </c>
      <c r="H7" s="287"/>
    </row>
    <row r="8" spans="1:8" ht="63">
      <c r="A8" s="319">
        <v>1</v>
      </c>
      <c r="B8" s="319" t="s">
        <v>1552</v>
      </c>
      <c r="C8" s="285" t="s">
        <v>1673</v>
      </c>
      <c r="D8" s="280" t="s">
        <v>198</v>
      </c>
      <c r="E8" s="280" t="s">
        <v>1265</v>
      </c>
      <c r="F8" s="285" t="s">
        <v>1391</v>
      </c>
      <c r="G8" s="330">
        <v>20000000</v>
      </c>
      <c r="H8" s="287"/>
    </row>
    <row r="9" spans="1:8" ht="30" customHeight="1">
      <c r="A9" s="523" t="s">
        <v>1829</v>
      </c>
      <c r="B9" s="523"/>
      <c r="C9" s="523"/>
      <c r="D9" s="523"/>
      <c r="E9" s="523"/>
      <c r="F9" s="523"/>
      <c r="G9" s="273">
        <f>SUM(G4)</f>
        <v>105000000</v>
      </c>
      <c r="H9" s="317"/>
    </row>
    <row r="11" spans="1:8" ht="133.15" customHeight="1">
      <c r="E11" s="519" t="s">
        <v>1832</v>
      </c>
      <c r="F11" s="519"/>
      <c r="G11" s="519"/>
      <c r="H11" s="519"/>
    </row>
  </sheetData>
  <mergeCells count="6">
    <mergeCell ref="E11:H11"/>
    <mergeCell ref="A1:C1"/>
    <mergeCell ref="E1:H1"/>
    <mergeCell ref="A2:H2"/>
    <mergeCell ref="A4:F4"/>
    <mergeCell ref="A9:F9"/>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activeCell="L5" sqref="L5"/>
    </sheetView>
  </sheetViews>
  <sheetFormatPr defaultColWidth="8.77734375" defaultRowHeight="15.75"/>
  <cols>
    <col min="1" max="1" width="5.77734375" style="261" customWidth="1"/>
    <col min="2" max="2" width="13.6640625" style="353" customWidth="1"/>
    <col min="3" max="3" width="25.77734375" style="349" customWidth="1"/>
    <col min="4" max="4" width="23.33203125" style="260" customWidth="1"/>
    <col min="5" max="5" width="19.21875" style="260" customWidth="1"/>
    <col min="6" max="6" width="23.109375" style="260" customWidth="1"/>
    <col min="7" max="7" width="12.6640625" style="354" customWidth="1"/>
    <col min="8" max="8" width="5.21875" style="260" customWidth="1"/>
    <col min="9" max="16384" width="8.77734375" style="260"/>
  </cols>
  <sheetData>
    <row r="1" spans="1:8" s="30" customFormat="1" ht="57.6" customHeight="1">
      <c r="A1" s="520" t="s">
        <v>1831</v>
      </c>
      <c r="B1" s="520"/>
      <c r="C1" s="520"/>
      <c r="D1" s="325"/>
      <c r="E1" s="520" t="s">
        <v>1830</v>
      </c>
      <c r="F1" s="520"/>
      <c r="G1" s="520"/>
      <c r="H1" s="520"/>
    </row>
    <row r="2" spans="1:8" ht="67.900000000000006" customHeight="1">
      <c r="A2" s="521" t="s">
        <v>1874</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c r="A4" s="489" t="s">
        <v>1827</v>
      </c>
      <c r="B4" s="489"/>
      <c r="C4" s="489"/>
      <c r="D4" s="489"/>
      <c r="E4" s="489"/>
      <c r="F4" s="489"/>
      <c r="G4" s="273">
        <f>SUM(G5:G5)</f>
        <v>20000000</v>
      </c>
      <c r="H4" s="287"/>
    </row>
    <row r="5" spans="1:8" ht="63">
      <c r="A5" s="319">
        <v>1</v>
      </c>
      <c r="B5" s="319" t="s">
        <v>1547</v>
      </c>
      <c r="C5" s="285" t="s">
        <v>1253</v>
      </c>
      <c r="D5" s="285" t="s">
        <v>193</v>
      </c>
      <c r="E5" s="285" t="s">
        <v>1708</v>
      </c>
      <c r="F5" s="285" t="s">
        <v>1637</v>
      </c>
      <c r="G5" s="357">
        <v>20000000</v>
      </c>
      <c r="H5" s="287"/>
    </row>
    <row r="6" spans="1:8">
      <c r="A6" s="522" t="s">
        <v>1828</v>
      </c>
      <c r="B6" s="522"/>
      <c r="C6" s="522"/>
      <c r="D6" s="522"/>
      <c r="E6" s="522"/>
      <c r="F6" s="522"/>
      <c r="G6" s="273">
        <f>SUM(G7:G7)</f>
        <v>18000000</v>
      </c>
      <c r="H6" s="316"/>
    </row>
    <row r="7" spans="1:8" ht="47.25">
      <c r="A7" s="23">
        <v>1</v>
      </c>
      <c r="B7" s="23" t="s">
        <v>1472</v>
      </c>
      <c r="C7" s="211" t="s">
        <v>1474</v>
      </c>
      <c r="D7" s="211" t="s">
        <v>468</v>
      </c>
      <c r="E7" s="211" t="s">
        <v>1718</v>
      </c>
      <c r="F7" s="235" t="s">
        <v>1389</v>
      </c>
      <c r="G7" s="17">
        <v>18000000</v>
      </c>
      <c r="H7" s="316"/>
    </row>
    <row r="8" spans="1:8" ht="30" customHeight="1">
      <c r="A8" s="523" t="s">
        <v>1829</v>
      </c>
      <c r="B8" s="523"/>
      <c r="C8" s="523"/>
      <c r="D8" s="523"/>
      <c r="E8" s="523"/>
      <c r="F8" s="523"/>
      <c r="G8" s="273">
        <f>SUM(G6+G4)</f>
        <v>38000000</v>
      </c>
      <c r="H8" s="317"/>
    </row>
    <row r="9" spans="1:8" ht="133.15" customHeight="1">
      <c r="E9" s="519" t="s">
        <v>1832</v>
      </c>
      <c r="F9" s="519"/>
      <c r="G9" s="519"/>
      <c r="H9" s="519"/>
    </row>
  </sheetData>
  <mergeCells count="7">
    <mergeCell ref="E9:H9"/>
    <mergeCell ref="A1:C1"/>
    <mergeCell ref="E1:H1"/>
    <mergeCell ref="A2:H2"/>
    <mergeCell ref="A4:F4"/>
    <mergeCell ref="A6:F6"/>
    <mergeCell ref="A8:F8"/>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12"/>
  <sheetViews>
    <sheetView topLeftCell="A4" zoomScale="85" zoomScaleNormal="85" workbookViewId="0">
      <selection activeCell="J8" sqref="J8"/>
    </sheetView>
  </sheetViews>
  <sheetFormatPr defaultColWidth="8.77734375" defaultRowHeight="15.75"/>
  <cols>
    <col min="1" max="1" width="5.77734375" style="261" customWidth="1"/>
    <col min="2" max="2" width="13.6640625" style="353" customWidth="1"/>
    <col min="3" max="3" width="25.77734375" style="349" customWidth="1"/>
    <col min="4" max="4" width="21.109375" style="260" customWidth="1"/>
    <col min="5" max="5" width="21.6640625" style="260" customWidth="1"/>
    <col min="6" max="6" width="23.109375" style="260" customWidth="1"/>
    <col min="7" max="7" width="12.6640625" style="354" customWidth="1"/>
    <col min="8" max="8" width="5.21875" style="260" customWidth="1"/>
    <col min="9" max="16384" width="8.77734375" style="260"/>
  </cols>
  <sheetData>
    <row r="1" spans="1:8" s="30" customFormat="1" ht="57.6" customHeight="1">
      <c r="A1" s="520" t="s">
        <v>1831</v>
      </c>
      <c r="B1" s="520"/>
      <c r="C1" s="520"/>
      <c r="D1" s="325"/>
      <c r="E1" s="520" t="s">
        <v>1830</v>
      </c>
      <c r="F1" s="520"/>
      <c r="G1" s="520"/>
      <c r="H1" s="520"/>
    </row>
    <row r="2" spans="1:8" ht="67.900000000000006" customHeight="1">
      <c r="A2" s="521" t="s">
        <v>1870</v>
      </c>
      <c r="B2" s="521"/>
      <c r="C2" s="521"/>
      <c r="D2" s="521"/>
      <c r="E2" s="521"/>
      <c r="F2" s="521"/>
      <c r="G2" s="521"/>
      <c r="H2" s="521"/>
    </row>
    <row r="3" spans="1:8" ht="54" customHeight="1">
      <c r="A3" s="283" t="s">
        <v>8</v>
      </c>
      <c r="B3" s="283" t="s">
        <v>0</v>
      </c>
      <c r="C3" s="283" t="s">
        <v>5</v>
      </c>
      <c r="D3" s="283" t="s">
        <v>6</v>
      </c>
      <c r="E3" s="283" t="s">
        <v>7</v>
      </c>
      <c r="F3" s="283" t="s">
        <v>323</v>
      </c>
      <c r="G3" s="308" t="s">
        <v>10</v>
      </c>
      <c r="H3" s="283" t="s">
        <v>9</v>
      </c>
    </row>
    <row r="4" spans="1:8" s="261" customFormat="1" ht="29.45" customHeight="1">
      <c r="A4" s="464" t="s">
        <v>1827</v>
      </c>
      <c r="B4" s="464"/>
      <c r="C4" s="464"/>
      <c r="D4" s="464"/>
      <c r="E4" s="464"/>
      <c r="F4" s="464"/>
      <c r="G4" s="273">
        <f>SUM(G5:G5)</f>
        <v>35000000</v>
      </c>
      <c r="H4" s="287"/>
    </row>
    <row r="5" spans="1:8" ht="47.25">
      <c r="A5" s="319">
        <v>1</v>
      </c>
      <c r="B5" s="338" t="s">
        <v>1546</v>
      </c>
      <c r="C5" s="292" t="s">
        <v>1548</v>
      </c>
      <c r="D5" s="292" t="s">
        <v>191</v>
      </c>
      <c r="E5" s="292" t="s">
        <v>1765</v>
      </c>
      <c r="F5" s="292" t="s">
        <v>1636</v>
      </c>
      <c r="G5" s="330">
        <v>35000000</v>
      </c>
      <c r="H5" s="287"/>
    </row>
    <row r="6" spans="1:8" ht="31.15" customHeight="1">
      <c r="A6" s="522" t="s">
        <v>1828</v>
      </c>
      <c r="B6" s="522"/>
      <c r="C6" s="522"/>
      <c r="D6" s="522"/>
      <c r="E6" s="522"/>
      <c r="F6" s="522"/>
      <c r="G6" s="273">
        <f>SUM(G7:G9)</f>
        <v>54000000</v>
      </c>
      <c r="H6" s="316"/>
    </row>
    <row r="7" spans="1:8" ht="78.75">
      <c r="A7" s="23">
        <v>1</v>
      </c>
      <c r="B7" s="23" t="s">
        <v>1469</v>
      </c>
      <c r="C7" s="211" t="s">
        <v>1652</v>
      </c>
      <c r="D7" s="211" t="s">
        <v>1254</v>
      </c>
      <c r="E7" s="211" t="s">
        <v>1255</v>
      </c>
      <c r="F7" s="211" t="s">
        <v>1256</v>
      </c>
      <c r="G7" s="356">
        <v>18000000</v>
      </c>
      <c r="H7" s="316"/>
    </row>
    <row r="8" spans="1:8" ht="47.25">
      <c r="A8" s="23">
        <v>2</v>
      </c>
      <c r="B8" s="23" t="s">
        <v>1470</v>
      </c>
      <c r="C8" s="211" t="s">
        <v>1666</v>
      </c>
      <c r="D8" s="211" t="s">
        <v>1393</v>
      </c>
      <c r="E8" s="211" t="s">
        <v>1394</v>
      </c>
      <c r="F8" s="211" t="s">
        <v>1389</v>
      </c>
      <c r="G8" s="356">
        <v>18000000</v>
      </c>
      <c r="H8" s="316"/>
    </row>
    <row r="9" spans="1:8" ht="63">
      <c r="A9" s="23">
        <v>3</v>
      </c>
      <c r="B9" s="23" t="s">
        <v>1471</v>
      </c>
      <c r="C9" s="211" t="s">
        <v>234</v>
      </c>
      <c r="D9" s="211" t="s">
        <v>235</v>
      </c>
      <c r="E9" s="211" t="s">
        <v>1752</v>
      </c>
      <c r="F9" s="211" t="s">
        <v>1389</v>
      </c>
      <c r="G9" s="356">
        <v>18000000</v>
      </c>
      <c r="H9" s="316"/>
    </row>
    <row r="10" spans="1:8" ht="30" customHeight="1">
      <c r="A10" s="523" t="s">
        <v>1829</v>
      </c>
      <c r="B10" s="523"/>
      <c r="C10" s="523"/>
      <c r="D10" s="523"/>
      <c r="E10" s="523"/>
      <c r="F10" s="523"/>
      <c r="G10" s="273">
        <f>SUM(G6+G4)</f>
        <v>89000000</v>
      </c>
      <c r="H10" s="317"/>
    </row>
    <row r="12" spans="1:8" ht="133.15" customHeight="1">
      <c r="E12" s="519" t="s">
        <v>1832</v>
      </c>
      <c r="F12" s="519"/>
      <c r="G12" s="519"/>
      <c r="H12" s="519"/>
    </row>
  </sheetData>
  <mergeCells count="7">
    <mergeCell ref="A10:F10"/>
    <mergeCell ref="E12:H12"/>
    <mergeCell ref="A1:C1"/>
    <mergeCell ref="E1:H1"/>
    <mergeCell ref="A2:H2"/>
    <mergeCell ref="A4:F4"/>
    <mergeCell ref="A6:F6"/>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topLeftCell="A16" zoomScale="85" zoomScaleNormal="85" workbookViewId="0">
      <selection activeCell="J18" sqref="J18"/>
    </sheetView>
  </sheetViews>
  <sheetFormatPr defaultColWidth="8.77734375" defaultRowHeight="15.75"/>
  <cols>
    <col min="1" max="1" width="5.77734375" style="261" customWidth="1"/>
    <col min="2" max="2" width="13.6640625" style="353" customWidth="1"/>
    <col min="3" max="3" width="25.77734375" style="349" customWidth="1"/>
    <col min="4" max="4" width="21" style="260" customWidth="1"/>
    <col min="5" max="5" width="21.6640625" style="260" customWidth="1"/>
    <col min="6" max="6" width="23.109375" style="260" customWidth="1"/>
    <col min="7" max="7" width="12.6640625" style="354" customWidth="1"/>
    <col min="8" max="8" width="5.21875" style="260" customWidth="1"/>
    <col min="9" max="16384" width="8.77734375" style="260"/>
  </cols>
  <sheetData>
    <row r="1" spans="1:8" s="30" customFormat="1" ht="57.6" customHeight="1">
      <c r="A1" s="520" t="s">
        <v>1831</v>
      </c>
      <c r="B1" s="520"/>
      <c r="C1" s="520"/>
      <c r="D1" s="325"/>
      <c r="E1" s="520" t="s">
        <v>1830</v>
      </c>
      <c r="F1" s="520"/>
      <c r="G1" s="520"/>
      <c r="H1" s="520"/>
    </row>
    <row r="2" spans="1:8" ht="67.900000000000006" customHeight="1">
      <c r="A2" s="521" t="s">
        <v>1868</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c r="A4" s="489" t="s">
        <v>1827</v>
      </c>
      <c r="B4" s="489"/>
      <c r="C4" s="489"/>
      <c r="D4" s="489"/>
      <c r="E4" s="489"/>
      <c r="F4" s="489"/>
      <c r="G4" s="273">
        <f>SUM(G5:G9)</f>
        <v>147000000</v>
      </c>
      <c r="H4" s="287"/>
    </row>
    <row r="5" spans="1:8" ht="47.25">
      <c r="A5" s="319">
        <v>1</v>
      </c>
      <c r="B5" s="319" t="s">
        <v>1540</v>
      </c>
      <c r="C5" s="285" t="s">
        <v>181</v>
      </c>
      <c r="D5" s="285" t="s">
        <v>182</v>
      </c>
      <c r="E5" s="285" t="s">
        <v>1538</v>
      </c>
      <c r="F5" s="285" t="s">
        <v>1634</v>
      </c>
      <c r="G5" s="330">
        <v>20000000</v>
      </c>
      <c r="H5" s="287"/>
    </row>
    <row r="6" spans="1:8" ht="86.45" customHeight="1">
      <c r="A6" s="319">
        <v>2</v>
      </c>
      <c r="B6" s="319" t="s">
        <v>1541</v>
      </c>
      <c r="C6" s="285" t="s">
        <v>1678</v>
      </c>
      <c r="D6" s="285" t="s">
        <v>183</v>
      </c>
      <c r="E6" s="285" t="s">
        <v>1705</v>
      </c>
      <c r="F6" s="285" t="s">
        <v>1635</v>
      </c>
      <c r="G6" s="330">
        <v>35000000</v>
      </c>
      <c r="H6" s="287"/>
    </row>
    <row r="7" spans="1:8" ht="63">
      <c r="A7" s="319">
        <v>3</v>
      </c>
      <c r="B7" s="319" t="s">
        <v>1542</v>
      </c>
      <c r="C7" s="285" t="s">
        <v>184</v>
      </c>
      <c r="D7" s="285" t="s">
        <v>185</v>
      </c>
      <c r="E7" s="285" t="s">
        <v>1539</v>
      </c>
      <c r="F7" s="285" t="s">
        <v>1635</v>
      </c>
      <c r="G7" s="330">
        <v>35000000</v>
      </c>
      <c r="H7" s="287"/>
    </row>
    <row r="8" spans="1:8" ht="78.75">
      <c r="A8" s="319">
        <v>4</v>
      </c>
      <c r="B8" s="319" t="s">
        <v>1543</v>
      </c>
      <c r="C8" s="285" t="s">
        <v>186</v>
      </c>
      <c r="D8" s="285" t="s">
        <v>187</v>
      </c>
      <c r="E8" s="285" t="s">
        <v>1706</v>
      </c>
      <c r="F8" s="285" t="s">
        <v>1635</v>
      </c>
      <c r="G8" s="330">
        <v>35000000</v>
      </c>
      <c r="H8" s="287"/>
    </row>
    <row r="9" spans="1:8" ht="78.75">
      <c r="A9" s="319">
        <v>5</v>
      </c>
      <c r="B9" s="319" t="s">
        <v>1544</v>
      </c>
      <c r="C9" s="285" t="s">
        <v>188</v>
      </c>
      <c r="D9" s="280" t="s">
        <v>189</v>
      </c>
      <c r="E9" s="280" t="s">
        <v>1707</v>
      </c>
      <c r="F9" s="286" t="s">
        <v>1438</v>
      </c>
      <c r="G9" s="330">
        <v>22000000</v>
      </c>
      <c r="H9" s="287"/>
    </row>
    <row r="10" spans="1:8">
      <c r="A10" s="524" t="s">
        <v>1826</v>
      </c>
      <c r="B10" s="525"/>
      <c r="C10" s="525"/>
      <c r="D10" s="525"/>
      <c r="E10" s="525"/>
      <c r="F10" s="526"/>
      <c r="G10" s="273">
        <f>SUM(G11:G13)</f>
        <v>39000000</v>
      </c>
      <c r="H10" s="316"/>
    </row>
    <row r="11" spans="1:8" ht="63">
      <c r="A11" s="347">
        <v>1</v>
      </c>
      <c r="B11" s="23" t="s">
        <v>1603</v>
      </c>
      <c r="C11" s="211" t="s">
        <v>1248</v>
      </c>
      <c r="D11" s="237" t="s">
        <v>1662</v>
      </c>
      <c r="E11" s="237" t="s">
        <v>1249</v>
      </c>
      <c r="F11" s="234" t="s">
        <v>1476</v>
      </c>
      <c r="G11" s="21">
        <v>13000000</v>
      </c>
      <c r="H11" s="316"/>
    </row>
    <row r="12" spans="1:8" ht="47.25">
      <c r="A12" s="347">
        <v>2</v>
      </c>
      <c r="B12" s="23" t="s">
        <v>1604</v>
      </c>
      <c r="C12" s="211" t="s">
        <v>461</v>
      </c>
      <c r="D12" s="237" t="s">
        <v>1663</v>
      </c>
      <c r="E12" s="237" t="s">
        <v>1721</v>
      </c>
      <c r="F12" s="234" t="s">
        <v>1476</v>
      </c>
      <c r="G12" s="21">
        <v>13000000</v>
      </c>
      <c r="H12" s="316"/>
    </row>
    <row r="13" spans="1:8" ht="31.5">
      <c r="A13" s="23">
        <v>3</v>
      </c>
      <c r="B13" s="23" t="s">
        <v>1605</v>
      </c>
      <c r="C13" s="211" t="s">
        <v>1669</v>
      </c>
      <c r="D13" s="237" t="s">
        <v>966</v>
      </c>
      <c r="E13" s="237" t="s">
        <v>1589</v>
      </c>
      <c r="F13" s="234" t="s">
        <v>462</v>
      </c>
      <c r="G13" s="21">
        <v>13000000</v>
      </c>
      <c r="H13" s="317"/>
    </row>
    <row r="14" spans="1:8">
      <c r="A14" s="522" t="s">
        <v>1828</v>
      </c>
      <c r="B14" s="522"/>
      <c r="C14" s="522"/>
      <c r="D14" s="522"/>
      <c r="E14" s="522"/>
      <c r="F14" s="522"/>
      <c r="G14" s="273">
        <f>SUM(G15:G19:L17)</f>
        <v>81000000</v>
      </c>
      <c r="H14" s="316"/>
    </row>
    <row r="15" spans="1:8" ht="63">
      <c r="A15" s="348"/>
      <c r="B15" s="24" t="s">
        <v>1773</v>
      </c>
      <c r="C15" s="322" t="s">
        <v>227</v>
      </c>
      <c r="D15" s="24" t="s">
        <v>228</v>
      </c>
      <c r="E15" s="322" t="s">
        <v>1263</v>
      </c>
      <c r="F15" s="24"/>
      <c r="G15" s="17">
        <v>15000000</v>
      </c>
      <c r="H15" s="316"/>
    </row>
    <row r="16" spans="1:8" ht="47.25">
      <c r="A16" s="348"/>
      <c r="B16" s="23" t="s">
        <v>1465</v>
      </c>
      <c r="C16" s="211" t="s">
        <v>229</v>
      </c>
      <c r="D16" s="211" t="s">
        <v>230</v>
      </c>
      <c r="E16" s="211" t="s">
        <v>1714</v>
      </c>
      <c r="F16" s="211" t="s">
        <v>1476</v>
      </c>
      <c r="G16" s="21">
        <v>15000000</v>
      </c>
      <c r="H16" s="316"/>
    </row>
    <row r="17" spans="1:8" ht="78.75">
      <c r="A17" s="348"/>
      <c r="B17" s="23" t="s">
        <v>1466</v>
      </c>
      <c r="C17" s="211" t="s">
        <v>1715</v>
      </c>
      <c r="D17" s="211" t="s">
        <v>231</v>
      </c>
      <c r="E17" s="211" t="s">
        <v>1716</v>
      </c>
      <c r="F17" s="211" t="s">
        <v>1482</v>
      </c>
      <c r="G17" s="21">
        <v>18000000</v>
      </c>
      <c r="H17" s="316"/>
    </row>
    <row r="18" spans="1:8" ht="63">
      <c r="A18" s="348"/>
      <c r="B18" s="23" t="s">
        <v>1467</v>
      </c>
      <c r="C18" s="211" t="s">
        <v>1717</v>
      </c>
      <c r="D18" s="237" t="s">
        <v>460</v>
      </c>
      <c r="E18" s="237" t="s">
        <v>1262</v>
      </c>
      <c r="F18" s="237" t="s">
        <v>1483</v>
      </c>
      <c r="G18" s="21">
        <v>18000000</v>
      </c>
      <c r="H18" s="316"/>
    </row>
    <row r="19" spans="1:8" ht="47.25">
      <c r="A19" s="23">
        <v>1</v>
      </c>
      <c r="B19" s="23" t="s">
        <v>1468</v>
      </c>
      <c r="C19" s="211" t="s">
        <v>1670</v>
      </c>
      <c r="D19" s="211" t="s">
        <v>232</v>
      </c>
      <c r="E19" s="211" t="s">
        <v>233</v>
      </c>
      <c r="F19" s="211" t="s">
        <v>1476</v>
      </c>
      <c r="G19" s="21">
        <v>15000000</v>
      </c>
      <c r="H19" s="317"/>
    </row>
    <row r="20" spans="1:8" ht="30" customHeight="1">
      <c r="A20" s="523" t="s">
        <v>1829</v>
      </c>
      <c r="B20" s="523"/>
      <c r="C20" s="523"/>
      <c r="D20" s="523"/>
      <c r="E20" s="523"/>
      <c r="F20" s="523"/>
      <c r="G20" s="273">
        <f>SUM(G14+G10+G4)</f>
        <v>267000000</v>
      </c>
      <c r="H20" s="317"/>
    </row>
    <row r="21" spans="1:8" ht="133.15" customHeight="1">
      <c r="E21" s="519" t="s">
        <v>1832</v>
      </c>
      <c r="F21" s="519"/>
      <c r="G21" s="519"/>
      <c r="H21" s="519"/>
    </row>
  </sheetData>
  <mergeCells count="8">
    <mergeCell ref="A20:F20"/>
    <mergeCell ref="E21:H21"/>
    <mergeCell ref="A1:C1"/>
    <mergeCell ref="E1:H1"/>
    <mergeCell ref="A2:H2"/>
    <mergeCell ref="A4:F4"/>
    <mergeCell ref="A10:F10"/>
    <mergeCell ref="A14:F14"/>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P5" sqref="P5"/>
    </sheetView>
  </sheetViews>
  <sheetFormatPr defaultColWidth="8.77734375" defaultRowHeight="15"/>
  <cols>
    <col min="1" max="1" width="5.77734375" style="320" customWidth="1"/>
    <col min="2" max="2" width="13.6640625" style="358" customWidth="1"/>
    <col min="3" max="3" width="25.77734375" style="323" customWidth="1"/>
    <col min="4" max="4" width="23.33203125" style="315" customWidth="1"/>
    <col min="5" max="5" width="21.6640625" style="315" customWidth="1"/>
    <col min="6" max="6" width="23.109375" style="315" customWidth="1"/>
    <col min="7" max="7" width="12.6640625" style="320" customWidth="1"/>
    <col min="8" max="8" width="5.21875" style="315" customWidth="1"/>
    <col min="9" max="16384" width="8.77734375" style="315"/>
  </cols>
  <sheetData>
    <row r="1" spans="1:8" s="324" customFormat="1" ht="57.6" customHeight="1">
      <c r="A1" s="520" t="s">
        <v>1831</v>
      </c>
      <c r="B1" s="520"/>
      <c r="C1" s="520"/>
      <c r="D1" s="325"/>
      <c r="E1" s="520" t="s">
        <v>1830</v>
      </c>
      <c r="F1" s="520"/>
      <c r="G1" s="520"/>
      <c r="H1" s="520"/>
    </row>
    <row r="2" spans="1:8" ht="67.900000000000006" customHeight="1">
      <c r="A2" s="521" t="s">
        <v>1875</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s="320" customFormat="1" ht="24" customHeight="1">
      <c r="A4" s="464" t="s">
        <v>1827</v>
      </c>
      <c r="B4" s="464"/>
      <c r="C4" s="464"/>
      <c r="D4" s="464"/>
      <c r="E4" s="464"/>
      <c r="F4" s="464"/>
      <c r="G4" s="273">
        <f>SUM(G5:G6)</f>
        <v>76000000</v>
      </c>
      <c r="H4" s="287"/>
    </row>
    <row r="5" spans="1:8" ht="63">
      <c r="A5" s="319">
        <v>1</v>
      </c>
      <c r="B5" s="319" t="s">
        <v>1554</v>
      </c>
      <c r="C5" s="285" t="s">
        <v>1617</v>
      </c>
      <c r="D5" s="280" t="s">
        <v>470</v>
      </c>
      <c r="E5" s="280" t="s">
        <v>1767</v>
      </c>
      <c r="F5" s="285" t="s">
        <v>1440</v>
      </c>
      <c r="G5" s="357">
        <v>36000000</v>
      </c>
      <c r="H5" s="287"/>
    </row>
    <row r="6" spans="1:8" ht="86.45" customHeight="1">
      <c r="A6" s="319">
        <v>2</v>
      </c>
      <c r="B6" s="319" t="s">
        <v>1555</v>
      </c>
      <c r="C6" s="285" t="s">
        <v>1189</v>
      </c>
      <c r="D6" s="280" t="s">
        <v>1190</v>
      </c>
      <c r="E6" s="280" t="s">
        <v>1191</v>
      </c>
      <c r="F6" s="285" t="s">
        <v>1192</v>
      </c>
      <c r="G6" s="357">
        <v>40000000</v>
      </c>
      <c r="H6" s="287"/>
    </row>
    <row r="7" spans="1:8" ht="22.15" customHeight="1">
      <c r="A7" s="524" t="s">
        <v>1826</v>
      </c>
      <c r="B7" s="525"/>
      <c r="C7" s="525"/>
      <c r="D7" s="525"/>
      <c r="E7" s="525"/>
      <c r="F7" s="526"/>
      <c r="G7" s="273">
        <f>SUM(G8)</f>
        <v>14000000</v>
      </c>
      <c r="H7" s="316"/>
    </row>
    <row r="8" spans="1:8" ht="63">
      <c r="A8" s="23">
        <v>1</v>
      </c>
      <c r="B8" s="23" t="s">
        <v>1386</v>
      </c>
      <c r="C8" s="211" t="s">
        <v>1200</v>
      </c>
      <c r="D8" s="237" t="s">
        <v>1661</v>
      </c>
      <c r="E8" s="237" t="s">
        <v>1722</v>
      </c>
      <c r="F8" s="235" t="s">
        <v>1452</v>
      </c>
      <c r="G8" s="21">
        <v>14000000</v>
      </c>
      <c r="H8" s="317"/>
    </row>
    <row r="9" spans="1:8" ht="24.6" customHeight="1">
      <c r="A9" s="522" t="s">
        <v>1828</v>
      </c>
      <c r="B9" s="522"/>
      <c r="C9" s="522"/>
      <c r="D9" s="522"/>
      <c r="E9" s="522"/>
      <c r="F9" s="522"/>
      <c r="G9" s="273">
        <f>SUM(G10:G10)</f>
        <v>18000000</v>
      </c>
      <c r="H9" s="316"/>
    </row>
    <row r="10" spans="1:8" ht="63">
      <c r="A10" s="23">
        <v>1</v>
      </c>
      <c r="B10" s="23" t="s">
        <v>1473</v>
      </c>
      <c r="C10" s="211" t="s">
        <v>1187</v>
      </c>
      <c r="D10" s="237" t="s">
        <v>887</v>
      </c>
      <c r="E10" s="237" t="s">
        <v>1188</v>
      </c>
      <c r="F10" s="238" t="s">
        <v>1484</v>
      </c>
      <c r="G10" s="17">
        <v>18000000</v>
      </c>
      <c r="H10" s="317"/>
    </row>
    <row r="11" spans="1:8" ht="30" customHeight="1">
      <c r="A11" s="523" t="s">
        <v>1829</v>
      </c>
      <c r="B11" s="523"/>
      <c r="C11" s="523"/>
      <c r="D11" s="523"/>
      <c r="E11" s="523"/>
      <c r="F11" s="523"/>
      <c r="G11" s="273">
        <f>SUM(G9+G7+G4)</f>
        <v>108000000</v>
      </c>
      <c r="H11" s="317"/>
    </row>
    <row r="13" spans="1:8" ht="133.15" customHeight="1">
      <c r="E13" s="519" t="s">
        <v>1832</v>
      </c>
      <c r="F13" s="519"/>
      <c r="G13" s="519"/>
      <c r="H13" s="519"/>
    </row>
  </sheetData>
  <mergeCells count="8">
    <mergeCell ref="A11:F11"/>
    <mergeCell ref="E13:H13"/>
    <mergeCell ref="A1:C1"/>
    <mergeCell ref="E1:H1"/>
    <mergeCell ref="A2:H2"/>
    <mergeCell ref="A4:F4"/>
    <mergeCell ref="A7:F7"/>
    <mergeCell ref="A9:F9"/>
  </mergeCells>
  <pageMargins left="0.23622047244094491" right="0.23622047244094491" top="0.74803149606299213" bottom="0.74803149606299213" header="0.31496062992125984" footer="0.31496062992125984"/>
  <pageSetup paperSize="9"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1"/>
  <sheetViews>
    <sheetView topLeftCell="A4" zoomScale="85" zoomScaleNormal="85" workbookViewId="0">
      <selection activeCell="L7" sqref="L7"/>
    </sheetView>
  </sheetViews>
  <sheetFormatPr defaultColWidth="8.77734375" defaultRowHeight="15.75"/>
  <cols>
    <col min="1" max="1" width="5.77734375" style="261" customWidth="1"/>
    <col min="2" max="2" width="13.6640625" style="353" customWidth="1"/>
    <col min="3" max="3" width="25.77734375" style="349" customWidth="1"/>
    <col min="4" max="4" width="21.44140625" style="260" customWidth="1"/>
    <col min="5" max="5" width="21.6640625" style="260" customWidth="1"/>
    <col min="6" max="6" width="23.109375" style="260" customWidth="1"/>
    <col min="7" max="7" width="12.6640625" style="354" customWidth="1"/>
    <col min="8" max="8" width="5.21875" style="260" customWidth="1"/>
    <col min="9" max="16384" width="8.77734375" style="260"/>
  </cols>
  <sheetData>
    <row r="1" spans="1:8" s="30" customFormat="1" ht="57.6" customHeight="1">
      <c r="A1" s="520" t="s">
        <v>1831</v>
      </c>
      <c r="B1" s="520"/>
      <c r="C1" s="520"/>
      <c r="D1" s="325"/>
      <c r="E1" s="520" t="s">
        <v>1830</v>
      </c>
      <c r="F1" s="520"/>
      <c r="G1" s="520"/>
      <c r="H1" s="520"/>
    </row>
    <row r="2" spans="1:8" ht="79.900000000000006" customHeight="1">
      <c r="A2" s="521" t="s">
        <v>1869</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s="261" customFormat="1" ht="31.9" customHeight="1">
      <c r="A4" s="464" t="s">
        <v>1827</v>
      </c>
      <c r="B4" s="464"/>
      <c r="C4" s="464"/>
      <c r="D4" s="464"/>
      <c r="E4" s="464"/>
      <c r="F4" s="464"/>
      <c r="G4" s="273">
        <f>SUM(G5:G5)</f>
        <v>20000000</v>
      </c>
      <c r="H4" s="287"/>
    </row>
    <row r="5" spans="1:8" ht="63">
      <c r="A5" s="319">
        <v>1</v>
      </c>
      <c r="B5" s="319" t="s">
        <v>1545</v>
      </c>
      <c r="C5" s="285" t="s">
        <v>1763</v>
      </c>
      <c r="D5" s="285" t="s">
        <v>1764</v>
      </c>
      <c r="E5" s="285" t="s">
        <v>1732</v>
      </c>
      <c r="F5" s="285" t="s">
        <v>1634</v>
      </c>
      <c r="G5" s="330">
        <v>20000000</v>
      </c>
      <c r="H5" s="287"/>
    </row>
    <row r="6" spans="1:8" ht="32.450000000000003" customHeight="1">
      <c r="A6" s="524" t="s">
        <v>1826</v>
      </c>
      <c r="B6" s="525"/>
      <c r="C6" s="525"/>
      <c r="D6" s="525"/>
      <c r="E6" s="525"/>
      <c r="F6" s="526"/>
      <c r="G6" s="273">
        <f>SUM(G7:G8)</f>
        <v>26000000</v>
      </c>
      <c r="H6" s="316"/>
    </row>
    <row r="7" spans="1:8" ht="63">
      <c r="A7" s="347">
        <v>1</v>
      </c>
      <c r="B7" s="23" t="s">
        <v>1606</v>
      </c>
      <c r="C7" s="237" t="s">
        <v>1658</v>
      </c>
      <c r="D7" s="211" t="s">
        <v>1659</v>
      </c>
      <c r="E7" s="211" t="s">
        <v>1786</v>
      </c>
      <c r="F7" s="234" t="s">
        <v>1476</v>
      </c>
      <c r="G7" s="21">
        <v>13000000</v>
      </c>
      <c r="H7" s="316"/>
    </row>
    <row r="8" spans="1:8" ht="94.5">
      <c r="A8" s="347">
        <v>2</v>
      </c>
      <c r="B8" s="23" t="s">
        <v>1384</v>
      </c>
      <c r="C8" s="211" t="s">
        <v>1787</v>
      </c>
      <c r="D8" s="237" t="s">
        <v>1664</v>
      </c>
      <c r="E8" s="237" t="s">
        <v>1739</v>
      </c>
      <c r="F8" s="234" t="s">
        <v>1476</v>
      </c>
      <c r="G8" s="21">
        <v>13000000</v>
      </c>
      <c r="H8" s="316"/>
    </row>
    <row r="9" spans="1:8" ht="30" customHeight="1">
      <c r="A9" s="523" t="s">
        <v>1829</v>
      </c>
      <c r="B9" s="523"/>
      <c r="C9" s="523"/>
      <c r="D9" s="523"/>
      <c r="E9" s="523"/>
      <c r="F9" s="523"/>
      <c r="G9" s="273">
        <f>SUM(G6+G4)</f>
        <v>46000000</v>
      </c>
      <c r="H9" s="317"/>
    </row>
    <row r="11" spans="1:8" ht="133.15" customHeight="1">
      <c r="E11" s="519" t="s">
        <v>1832</v>
      </c>
      <c r="F11" s="519"/>
      <c r="G11" s="519"/>
      <c r="H11" s="519"/>
    </row>
  </sheetData>
  <mergeCells count="7">
    <mergeCell ref="A9:F9"/>
    <mergeCell ref="E11:H11"/>
    <mergeCell ref="A1:C1"/>
    <mergeCell ref="E1:H1"/>
    <mergeCell ref="A2:H2"/>
    <mergeCell ref="A4:F4"/>
    <mergeCell ref="A6:F6"/>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1"/>
  <sheetViews>
    <sheetView topLeftCell="A28" zoomScale="115" zoomScaleNormal="115" workbookViewId="0">
      <selection activeCell="D36" sqref="D36"/>
    </sheetView>
  </sheetViews>
  <sheetFormatPr defaultColWidth="8.77734375" defaultRowHeight="15"/>
  <cols>
    <col min="1" max="1" width="5.77734375" style="346" customWidth="1"/>
    <col min="2" max="2" width="13.6640625" style="328" customWidth="1"/>
    <col min="3" max="3" width="25.77734375" style="329" customWidth="1"/>
    <col min="4" max="4" width="21.109375" style="327" customWidth="1"/>
    <col min="5" max="5" width="20.109375" style="327" customWidth="1"/>
    <col min="6" max="6" width="23.109375" style="327" customWidth="1"/>
    <col min="7" max="7" width="13.88671875" style="327" customWidth="1"/>
    <col min="8" max="8" width="5.21875" style="327" customWidth="1"/>
    <col min="9" max="16384" width="8.77734375" style="327"/>
  </cols>
  <sheetData>
    <row r="1" spans="1:8" s="326" customFormat="1" ht="49.9" customHeight="1">
      <c r="A1" s="520" t="s">
        <v>1831</v>
      </c>
      <c r="B1" s="520"/>
      <c r="C1" s="520"/>
      <c r="D1" s="325"/>
      <c r="E1" s="520" t="s">
        <v>1830</v>
      </c>
      <c r="F1" s="520"/>
      <c r="G1" s="520"/>
      <c r="H1" s="520"/>
    </row>
    <row r="2" spans="1:8" ht="61.9" customHeight="1">
      <c r="A2" s="521" t="s">
        <v>1849</v>
      </c>
      <c r="B2" s="521"/>
      <c r="C2" s="521"/>
      <c r="D2" s="521"/>
      <c r="E2" s="521"/>
      <c r="F2" s="521"/>
      <c r="G2" s="521"/>
      <c r="H2" s="521"/>
    </row>
    <row r="3" spans="1:8" ht="31.5">
      <c r="A3" s="283" t="s">
        <v>8</v>
      </c>
      <c r="B3" s="283" t="s">
        <v>0</v>
      </c>
      <c r="C3" s="283" t="s">
        <v>5</v>
      </c>
      <c r="D3" s="283" t="s">
        <v>6</v>
      </c>
      <c r="E3" s="283" t="s">
        <v>7</v>
      </c>
      <c r="F3" s="283" t="s">
        <v>323</v>
      </c>
      <c r="G3" s="308" t="s">
        <v>10</v>
      </c>
      <c r="H3" s="283" t="s">
        <v>9</v>
      </c>
    </row>
    <row r="4" spans="1:8" s="328" customFormat="1" ht="15.75">
      <c r="A4" s="464" t="s">
        <v>1827</v>
      </c>
      <c r="B4" s="464"/>
      <c r="C4" s="464"/>
      <c r="D4" s="464"/>
      <c r="E4" s="464"/>
      <c r="F4" s="464"/>
      <c r="G4" s="273">
        <f>SUM(G5:G21)</f>
        <v>1066000000</v>
      </c>
      <c r="H4" s="287"/>
    </row>
    <row r="5" spans="1:8" ht="47.25">
      <c r="A5" s="319" t="s">
        <v>1816</v>
      </c>
      <c r="B5" s="319" t="s">
        <v>1376</v>
      </c>
      <c r="C5" s="285" t="s">
        <v>1746</v>
      </c>
      <c r="D5" s="285" t="s">
        <v>42</v>
      </c>
      <c r="E5" s="286" t="s">
        <v>1691</v>
      </c>
      <c r="F5" s="286" t="s">
        <v>1612</v>
      </c>
      <c r="G5" s="330">
        <v>35000000</v>
      </c>
      <c r="H5" s="287"/>
    </row>
    <row r="6" spans="1:8" ht="47.25">
      <c r="A6" s="319" t="s">
        <v>1814</v>
      </c>
      <c r="B6" s="319" t="s">
        <v>1377</v>
      </c>
      <c r="C6" s="285" t="s">
        <v>44</v>
      </c>
      <c r="D6" s="285" t="s">
        <v>45</v>
      </c>
      <c r="E6" s="285" t="s">
        <v>1845</v>
      </c>
      <c r="F6" s="285" t="s">
        <v>1613</v>
      </c>
      <c r="G6" s="330">
        <v>120000000</v>
      </c>
      <c r="H6" s="287"/>
    </row>
    <row r="7" spans="1:8" ht="78.75">
      <c r="A7" s="319" t="s">
        <v>1815</v>
      </c>
      <c r="B7" s="319" t="s">
        <v>1378</v>
      </c>
      <c r="C7" s="285" t="s">
        <v>1685</v>
      </c>
      <c r="D7" s="285" t="s">
        <v>1259</v>
      </c>
      <c r="E7" s="286" t="s">
        <v>1846</v>
      </c>
      <c r="F7" s="286" t="s">
        <v>1614</v>
      </c>
      <c r="G7" s="330">
        <v>135000000</v>
      </c>
      <c r="H7" s="287"/>
    </row>
    <row r="8" spans="1:8" ht="47.25">
      <c r="A8" s="319" t="s">
        <v>1817</v>
      </c>
      <c r="B8" s="319" t="s">
        <v>1379</v>
      </c>
      <c r="C8" s="285" t="s">
        <v>48</v>
      </c>
      <c r="D8" s="285" t="s">
        <v>49</v>
      </c>
      <c r="E8" s="286" t="s">
        <v>1847</v>
      </c>
      <c r="F8" s="286" t="s">
        <v>50</v>
      </c>
      <c r="G8" s="330">
        <v>87000000</v>
      </c>
      <c r="H8" s="287"/>
    </row>
    <row r="9" spans="1:8" ht="63">
      <c r="A9" s="319" t="s">
        <v>1813</v>
      </c>
      <c r="B9" s="319" t="s">
        <v>1380</v>
      </c>
      <c r="C9" s="285" t="s">
        <v>53</v>
      </c>
      <c r="D9" s="285" t="s">
        <v>54</v>
      </c>
      <c r="E9" s="286" t="s">
        <v>1848</v>
      </c>
      <c r="F9" s="286" t="s">
        <v>60</v>
      </c>
      <c r="G9" s="330">
        <v>36000000</v>
      </c>
      <c r="H9" s="287"/>
    </row>
    <row r="10" spans="1:8" ht="63">
      <c r="A10" s="319" t="s">
        <v>1833</v>
      </c>
      <c r="B10" s="319" t="s">
        <v>1381</v>
      </c>
      <c r="C10" s="285" t="s">
        <v>57</v>
      </c>
      <c r="D10" s="285" t="s">
        <v>58</v>
      </c>
      <c r="E10" s="286" t="s">
        <v>59</v>
      </c>
      <c r="F10" s="286" t="s">
        <v>1441</v>
      </c>
      <c r="G10" s="330">
        <v>42000000</v>
      </c>
      <c r="H10" s="287"/>
    </row>
    <row r="11" spans="1:8" ht="78.75">
      <c r="A11" s="319" t="s">
        <v>1834</v>
      </c>
      <c r="B11" s="319" t="s">
        <v>1382</v>
      </c>
      <c r="C11" s="285" t="s">
        <v>61</v>
      </c>
      <c r="D11" s="285" t="s">
        <v>62</v>
      </c>
      <c r="E11" s="286" t="s">
        <v>1753</v>
      </c>
      <c r="F11" s="286" t="s">
        <v>63</v>
      </c>
      <c r="G11" s="330">
        <v>25000000</v>
      </c>
      <c r="H11" s="287"/>
    </row>
    <row r="12" spans="1:8" ht="78.75">
      <c r="A12" s="319" t="s">
        <v>1835</v>
      </c>
      <c r="B12" s="319" t="s">
        <v>1383</v>
      </c>
      <c r="C12" s="285" t="s">
        <v>64</v>
      </c>
      <c r="D12" s="285" t="s">
        <v>65</v>
      </c>
      <c r="E12" s="286" t="s">
        <v>1490</v>
      </c>
      <c r="F12" s="286" t="s">
        <v>1435</v>
      </c>
      <c r="G12" s="330">
        <v>42000000</v>
      </c>
      <c r="H12" s="287"/>
    </row>
    <row r="13" spans="1:8" ht="78.75">
      <c r="A13" s="319" t="s">
        <v>1836</v>
      </c>
      <c r="B13" s="319" t="s">
        <v>1417</v>
      </c>
      <c r="C13" s="285" t="s">
        <v>66</v>
      </c>
      <c r="D13" s="285" t="s">
        <v>67</v>
      </c>
      <c r="E13" s="286" t="s">
        <v>1740</v>
      </c>
      <c r="F13" s="286" t="s">
        <v>1435</v>
      </c>
      <c r="G13" s="330">
        <v>42000000</v>
      </c>
      <c r="H13" s="287"/>
    </row>
    <row r="14" spans="1:8" ht="47.25">
      <c r="A14" s="319" t="s">
        <v>1837</v>
      </c>
      <c r="B14" s="319" t="s">
        <v>1418</v>
      </c>
      <c r="C14" s="285" t="s">
        <v>69</v>
      </c>
      <c r="D14" s="285" t="s">
        <v>70</v>
      </c>
      <c r="E14" s="286" t="s">
        <v>1741</v>
      </c>
      <c r="F14" s="286" t="s">
        <v>1435</v>
      </c>
      <c r="G14" s="330">
        <v>42000000</v>
      </c>
      <c r="H14" s="287"/>
    </row>
    <row r="15" spans="1:8" ht="78.75">
      <c r="A15" s="319" t="s">
        <v>1838</v>
      </c>
      <c r="B15" s="319" t="s">
        <v>1419</v>
      </c>
      <c r="C15" s="285" t="s">
        <v>72</v>
      </c>
      <c r="D15" s="285" t="s">
        <v>73</v>
      </c>
      <c r="E15" s="286" t="s">
        <v>1742</v>
      </c>
      <c r="F15" s="286" t="s">
        <v>1435</v>
      </c>
      <c r="G15" s="330">
        <v>42000000</v>
      </c>
      <c r="H15" s="287"/>
    </row>
    <row r="16" spans="1:8" ht="94.5">
      <c r="A16" s="319" t="s">
        <v>1839</v>
      </c>
      <c r="B16" s="319" t="s">
        <v>1420</v>
      </c>
      <c r="C16" s="285" t="s">
        <v>75</v>
      </c>
      <c r="D16" s="285" t="s">
        <v>76</v>
      </c>
      <c r="E16" s="286" t="s">
        <v>77</v>
      </c>
      <c r="F16" s="286" t="s">
        <v>1435</v>
      </c>
      <c r="G16" s="330">
        <v>42000000</v>
      </c>
      <c r="H16" s="287"/>
    </row>
    <row r="17" spans="1:8" ht="78.75">
      <c r="A17" s="319" t="s">
        <v>1840</v>
      </c>
      <c r="B17" s="319" t="s">
        <v>1421</v>
      </c>
      <c r="C17" s="285" t="s">
        <v>79</v>
      </c>
      <c r="D17" s="285" t="s">
        <v>80</v>
      </c>
      <c r="E17" s="286" t="s">
        <v>81</v>
      </c>
      <c r="F17" s="286" t="s">
        <v>1435</v>
      </c>
      <c r="G17" s="330">
        <v>42000000</v>
      </c>
      <c r="H17" s="287"/>
    </row>
    <row r="18" spans="1:8" ht="126">
      <c r="A18" s="319" t="s">
        <v>1841</v>
      </c>
      <c r="B18" s="319" t="s">
        <v>1491</v>
      </c>
      <c r="C18" s="285" t="s">
        <v>1760</v>
      </c>
      <c r="D18" s="285" t="s">
        <v>83</v>
      </c>
      <c r="E18" s="286" t="s">
        <v>84</v>
      </c>
      <c r="F18" s="286" t="s">
        <v>86</v>
      </c>
      <c r="G18" s="330">
        <v>220000000</v>
      </c>
      <c r="H18" s="287"/>
    </row>
    <row r="19" spans="1:8" ht="63">
      <c r="A19" s="319" t="s">
        <v>1842</v>
      </c>
      <c r="B19" s="319" t="s">
        <v>1492</v>
      </c>
      <c r="C19" s="285" t="s">
        <v>87</v>
      </c>
      <c r="D19" s="285" t="s">
        <v>88</v>
      </c>
      <c r="E19" s="285" t="s">
        <v>89</v>
      </c>
      <c r="F19" s="285" t="s">
        <v>91</v>
      </c>
      <c r="G19" s="330">
        <v>35000000</v>
      </c>
      <c r="H19" s="287"/>
    </row>
    <row r="20" spans="1:8" ht="47.25">
      <c r="A20" s="319" t="s">
        <v>1843</v>
      </c>
      <c r="B20" s="319" t="s">
        <v>1493</v>
      </c>
      <c r="C20" s="285" t="s">
        <v>92</v>
      </c>
      <c r="D20" s="285" t="s">
        <v>93</v>
      </c>
      <c r="E20" s="285" t="s">
        <v>94</v>
      </c>
      <c r="F20" s="285" t="s">
        <v>1442</v>
      </c>
      <c r="G20" s="330">
        <v>39000000</v>
      </c>
      <c r="H20" s="287"/>
    </row>
    <row r="21" spans="1:8" ht="47.25">
      <c r="A21" s="319" t="s">
        <v>1844</v>
      </c>
      <c r="B21" s="319" t="s">
        <v>1494</v>
      </c>
      <c r="C21" s="285" t="s">
        <v>95</v>
      </c>
      <c r="D21" s="285" t="s">
        <v>96</v>
      </c>
      <c r="E21" s="285" t="s">
        <v>97</v>
      </c>
      <c r="F21" s="285" t="s">
        <v>1436</v>
      </c>
      <c r="G21" s="330">
        <v>40000000</v>
      </c>
      <c r="H21" s="287"/>
    </row>
    <row r="22" spans="1:8" ht="15.75">
      <c r="A22" s="524" t="s">
        <v>1826</v>
      </c>
      <c r="B22" s="525"/>
      <c r="C22" s="525"/>
      <c r="D22" s="525"/>
      <c r="E22" s="525"/>
      <c r="F22" s="526"/>
      <c r="G22" s="273">
        <f>SUM(G23:G25)</f>
        <v>39000000</v>
      </c>
      <c r="H22" s="316"/>
    </row>
    <row r="23" spans="1:8" ht="31.5">
      <c r="A23" s="347">
        <v>1</v>
      </c>
      <c r="B23" s="16" t="s">
        <v>1594</v>
      </c>
      <c r="C23" s="211" t="s">
        <v>1775</v>
      </c>
      <c r="D23" s="212" t="s">
        <v>1776</v>
      </c>
      <c r="E23" s="322" t="s">
        <v>1777</v>
      </c>
      <c r="F23" s="24"/>
      <c r="G23" s="330">
        <v>13000000</v>
      </c>
      <c r="H23" s="316"/>
    </row>
    <row r="24" spans="1:8" ht="94.5">
      <c r="A24" s="347">
        <v>2</v>
      </c>
      <c r="B24" s="23" t="s">
        <v>1595</v>
      </c>
      <c r="C24" s="211" t="s">
        <v>1778</v>
      </c>
      <c r="D24" s="211" t="s">
        <v>358</v>
      </c>
      <c r="E24" s="211" t="s">
        <v>1854</v>
      </c>
      <c r="F24" s="211" t="s">
        <v>1607</v>
      </c>
      <c r="G24" s="330">
        <v>13000000</v>
      </c>
      <c r="H24" s="316"/>
    </row>
    <row r="25" spans="1:8" ht="63">
      <c r="A25" s="23">
        <v>3</v>
      </c>
      <c r="B25" s="23" t="s">
        <v>1596</v>
      </c>
      <c r="C25" s="211" t="s">
        <v>360</v>
      </c>
      <c r="D25" s="211" t="s">
        <v>361</v>
      </c>
      <c r="E25" s="235" t="s">
        <v>1719</v>
      </c>
      <c r="F25" s="235" t="s">
        <v>1665</v>
      </c>
      <c r="G25" s="330">
        <v>13000000</v>
      </c>
      <c r="H25" s="317"/>
    </row>
    <row r="26" spans="1:8" ht="15.75">
      <c r="A26" s="522" t="s">
        <v>1828</v>
      </c>
      <c r="B26" s="522"/>
      <c r="C26" s="522"/>
      <c r="D26" s="522"/>
      <c r="E26" s="522"/>
      <c r="F26" s="522"/>
      <c r="G26" s="273">
        <f>SUM(G27:G29)</f>
        <v>75000000</v>
      </c>
      <c r="H26" s="316"/>
    </row>
    <row r="27" spans="1:8" ht="63">
      <c r="A27" s="23">
        <v>1</v>
      </c>
      <c r="B27" s="23" t="s">
        <v>1750</v>
      </c>
      <c r="C27" s="211" t="s">
        <v>205</v>
      </c>
      <c r="D27" s="235" t="s">
        <v>206</v>
      </c>
      <c r="E27" s="235" t="s">
        <v>207</v>
      </c>
      <c r="F27" s="211" t="s">
        <v>1451</v>
      </c>
      <c r="G27" s="330">
        <v>15000000</v>
      </c>
      <c r="H27" s="317"/>
    </row>
    <row r="28" spans="1:8" ht="63">
      <c r="A28" s="23">
        <v>2</v>
      </c>
      <c r="B28" s="23" t="s">
        <v>1425</v>
      </c>
      <c r="C28" s="211" t="s">
        <v>1769</v>
      </c>
      <c r="D28" s="237" t="s">
        <v>209</v>
      </c>
      <c r="E28" s="238" t="s">
        <v>46</v>
      </c>
      <c r="F28" s="204" t="s">
        <v>1477</v>
      </c>
      <c r="G28" s="330">
        <v>35000000</v>
      </c>
      <c r="H28" s="317"/>
    </row>
    <row r="29" spans="1:8" ht="47.25">
      <c r="A29" s="23">
        <v>3</v>
      </c>
      <c r="B29" s="23" t="s">
        <v>1426</v>
      </c>
      <c r="C29" s="211" t="s">
        <v>1609</v>
      </c>
      <c r="D29" s="237" t="s">
        <v>211</v>
      </c>
      <c r="E29" s="238" t="s">
        <v>212</v>
      </c>
      <c r="F29" s="204" t="s">
        <v>1478</v>
      </c>
      <c r="G29" s="330">
        <v>25000000</v>
      </c>
      <c r="H29" s="317"/>
    </row>
    <row r="30" spans="1:8" ht="15.75">
      <c r="A30" s="523" t="s">
        <v>1829</v>
      </c>
      <c r="B30" s="523"/>
      <c r="C30" s="523"/>
      <c r="D30" s="523"/>
      <c r="E30" s="523"/>
      <c r="F30" s="523"/>
      <c r="G30" s="273">
        <f>SUM(G26+G22+G4)</f>
        <v>1180000000</v>
      </c>
      <c r="H30" s="317"/>
    </row>
    <row r="31" spans="1:8" ht="115.9" customHeight="1">
      <c r="E31" s="519" t="s">
        <v>1832</v>
      </c>
      <c r="F31" s="519"/>
      <c r="G31" s="519"/>
      <c r="H31" s="519"/>
    </row>
  </sheetData>
  <mergeCells count="8">
    <mergeCell ref="A30:F30"/>
    <mergeCell ref="E31:H31"/>
    <mergeCell ref="A1:C1"/>
    <mergeCell ref="E1:H1"/>
    <mergeCell ref="A2:H2"/>
    <mergeCell ref="A4:F4"/>
    <mergeCell ref="A22:F22"/>
    <mergeCell ref="A26:F26"/>
  </mergeCells>
  <pageMargins left="0.43307086614173229" right="0.23622047244094491" top="0.55118110236220474" bottom="0.55118110236220474" header="0.31496062992125984" footer="0.31496062992125984"/>
  <pageSetup paperSize="9"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1"/>
  <sheetViews>
    <sheetView topLeftCell="A10" zoomScale="115" zoomScaleNormal="115" workbookViewId="0">
      <selection activeCell="D15" sqref="D15"/>
    </sheetView>
  </sheetViews>
  <sheetFormatPr defaultColWidth="8.77734375" defaultRowHeight="15"/>
  <cols>
    <col min="1" max="1" width="5.77734375" style="342" customWidth="1"/>
    <col min="2" max="2" width="13.6640625" style="342" customWidth="1"/>
    <col min="3" max="3" width="25.77734375" style="343" customWidth="1"/>
    <col min="4" max="4" width="21.109375" style="334" customWidth="1"/>
    <col min="5" max="5" width="19.88671875" style="334" customWidth="1"/>
    <col min="6" max="6" width="23.109375" style="334" customWidth="1"/>
    <col min="7" max="7" width="13.88671875" style="334" customWidth="1"/>
    <col min="8" max="8" width="5.21875" style="334" customWidth="1"/>
    <col min="9" max="16384" width="8.77734375" style="334"/>
  </cols>
  <sheetData>
    <row r="1" spans="1:8" s="333" customFormat="1" ht="55.9" customHeight="1">
      <c r="A1" s="530" t="s">
        <v>1831</v>
      </c>
      <c r="B1" s="530"/>
      <c r="C1" s="530"/>
      <c r="D1" s="332"/>
      <c r="E1" s="530" t="s">
        <v>1830</v>
      </c>
      <c r="F1" s="530"/>
      <c r="G1" s="530"/>
      <c r="H1" s="530"/>
    </row>
    <row r="2" spans="1:8" ht="61.9" customHeight="1">
      <c r="A2" s="531" t="s">
        <v>1853</v>
      </c>
      <c r="B2" s="531"/>
      <c r="C2" s="531"/>
      <c r="D2" s="531"/>
      <c r="E2" s="531"/>
      <c r="F2" s="531"/>
      <c r="G2" s="531"/>
      <c r="H2" s="531"/>
    </row>
    <row r="3" spans="1:8" ht="35.450000000000003" customHeight="1">
      <c r="A3" s="335" t="s">
        <v>8</v>
      </c>
      <c r="B3" s="335" t="s">
        <v>0</v>
      </c>
      <c r="C3" s="335" t="s">
        <v>5</v>
      </c>
      <c r="D3" s="335" t="s">
        <v>6</v>
      </c>
      <c r="E3" s="335" t="s">
        <v>7</v>
      </c>
      <c r="F3" s="335" t="s">
        <v>323</v>
      </c>
      <c r="G3" s="336" t="s">
        <v>10</v>
      </c>
      <c r="H3" s="335" t="s">
        <v>9</v>
      </c>
    </row>
    <row r="4" spans="1:8" ht="15.75">
      <c r="A4" s="532" t="s">
        <v>1827</v>
      </c>
      <c r="B4" s="532"/>
      <c r="C4" s="532"/>
      <c r="D4" s="532"/>
      <c r="E4" s="532"/>
      <c r="F4" s="532"/>
      <c r="G4" s="337">
        <f>SUM(G5:G5)</f>
        <v>37000000</v>
      </c>
      <c r="H4" s="298"/>
    </row>
    <row r="5" spans="1:8" ht="63">
      <c r="A5" s="338" t="s">
        <v>1816</v>
      </c>
      <c r="B5" s="338" t="s">
        <v>1502</v>
      </c>
      <c r="C5" s="292" t="s">
        <v>199</v>
      </c>
      <c r="D5" s="292" t="s">
        <v>200</v>
      </c>
      <c r="E5" s="292" t="s">
        <v>201</v>
      </c>
      <c r="F5" s="292" t="s">
        <v>1618</v>
      </c>
      <c r="G5" s="344">
        <v>37000000</v>
      </c>
      <c r="H5" s="298"/>
    </row>
    <row r="6" spans="1:8" ht="15.75">
      <c r="A6" s="533" t="s">
        <v>1826</v>
      </c>
      <c r="B6" s="534"/>
      <c r="C6" s="534"/>
      <c r="D6" s="534"/>
      <c r="E6" s="534"/>
      <c r="F6" s="535"/>
      <c r="G6" s="337">
        <f>SUM(G7:G7)</f>
        <v>13000000</v>
      </c>
      <c r="H6" s="339"/>
    </row>
    <row r="7" spans="1:8" ht="47.25">
      <c r="A7" s="345">
        <v>1</v>
      </c>
      <c r="B7" s="340" t="s">
        <v>1599</v>
      </c>
      <c r="C7" s="271" t="s">
        <v>396</v>
      </c>
      <c r="D7" s="271" t="s">
        <v>1657</v>
      </c>
      <c r="E7" s="271" t="s">
        <v>1720</v>
      </c>
      <c r="F7" s="271" t="s">
        <v>397</v>
      </c>
      <c r="G7" s="344">
        <v>13000000</v>
      </c>
      <c r="H7" s="339"/>
    </row>
    <row r="8" spans="1:8" ht="16.899999999999999" customHeight="1">
      <c r="A8" s="536" t="s">
        <v>1828</v>
      </c>
      <c r="B8" s="536"/>
      <c r="C8" s="536"/>
      <c r="D8" s="536"/>
      <c r="E8" s="536"/>
      <c r="F8" s="536"/>
      <c r="G8" s="337">
        <f>SUM(G9:G9)</f>
        <v>15000000</v>
      </c>
      <c r="H8" s="339"/>
    </row>
    <row r="9" spans="1:8" ht="47.25">
      <c r="A9" s="340">
        <v>1</v>
      </c>
      <c r="B9" s="340" t="s">
        <v>1463</v>
      </c>
      <c r="C9" s="269" t="s">
        <v>214</v>
      </c>
      <c r="D9" s="271" t="s">
        <v>1479</v>
      </c>
      <c r="E9" s="270"/>
      <c r="F9" s="269" t="s">
        <v>1451</v>
      </c>
      <c r="G9" s="344">
        <v>15000000</v>
      </c>
      <c r="H9" s="341"/>
    </row>
    <row r="10" spans="1:8" ht="22.9" customHeight="1">
      <c r="A10" s="528" t="s">
        <v>1829</v>
      </c>
      <c r="B10" s="528"/>
      <c r="C10" s="528"/>
      <c r="D10" s="528"/>
      <c r="E10" s="528"/>
      <c r="F10" s="528"/>
      <c r="G10" s="337">
        <f>SUM(G8+G6+G4)</f>
        <v>65000000</v>
      </c>
      <c r="H10" s="341"/>
    </row>
    <row r="11" spans="1:8" ht="105.6" customHeight="1">
      <c r="E11" s="529" t="s">
        <v>1876</v>
      </c>
      <c r="F11" s="529"/>
      <c r="G11" s="529"/>
      <c r="H11" s="529"/>
    </row>
  </sheetData>
  <mergeCells count="8">
    <mergeCell ref="A10:F10"/>
    <mergeCell ref="E11:H11"/>
    <mergeCell ref="A1:C1"/>
    <mergeCell ref="E1:H1"/>
    <mergeCell ref="A2:H2"/>
    <mergeCell ref="A4:F4"/>
    <mergeCell ref="A6:F6"/>
    <mergeCell ref="A8:F8"/>
  </mergeCells>
  <pageMargins left="0.43307086614173229" right="0.23622047244094491" top="0.55118110236220474" bottom="0.15748031496062992" header="0.31496062992125984" footer="0.31496062992125984"/>
  <pageSetup paperSize="9"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41"/>
  <sheetViews>
    <sheetView zoomScale="115" zoomScaleNormal="115" workbookViewId="0">
      <selection activeCell="K6" sqref="K6"/>
    </sheetView>
  </sheetViews>
  <sheetFormatPr defaultColWidth="8.77734375" defaultRowHeight="15"/>
  <cols>
    <col min="1" max="1" width="5.77734375" style="346" customWidth="1"/>
    <col min="2" max="2" width="13.6640625" style="328" customWidth="1"/>
    <col min="3" max="3" width="25.77734375" style="329" customWidth="1"/>
    <col min="4" max="4" width="20.21875" style="327" customWidth="1"/>
    <col min="5" max="5" width="21.77734375" style="327" customWidth="1"/>
    <col min="6" max="6" width="23.109375" style="327" customWidth="1"/>
    <col min="7" max="7" width="13.88671875" style="352" customWidth="1"/>
    <col min="8" max="8" width="5.21875" style="327" customWidth="1"/>
    <col min="9" max="16384" width="8.77734375" style="327"/>
  </cols>
  <sheetData>
    <row r="1" spans="1:8" s="326" customFormat="1" ht="15.75">
      <c r="A1" s="520" t="s">
        <v>1831</v>
      </c>
      <c r="B1" s="520"/>
      <c r="C1" s="520"/>
      <c r="D1" s="325"/>
      <c r="E1" s="520" t="s">
        <v>1830</v>
      </c>
      <c r="F1" s="520"/>
      <c r="G1" s="520"/>
      <c r="H1" s="520"/>
    </row>
    <row r="2" spans="1:8" ht="69.599999999999994" customHeight="1">
      <c r="A2" s="521" t="s">
        <v>1866</v>
      </c>
      <c r="B2" s="521"/>
      <c r="C2" s="521"/>
      <c r="D2" s="521"/>
      <c r="E2" s="521"/>
      <c r="F2" s="521"/>
      <c r="G2" s="521"/>
      <c r="H2" s="521"/>
    </row>
    <row r="3" spans="1:8" ht="31.5">
      <c r="A3" s="283" t="s">
        <v>8</v>
      </c>
      <c r="B3" s="283" t="s">
        <v>0</v>
      </c>
      <c r="C3" s="283" t="s">
        <v>5</v>
      </c>
      <c r="D3" s="283" t="s">
        <v>6</v>
      </c>
      <c r="E3" s="283" t="s">
        <v>7</v>
      </c>
      <c r="F3" s="283" t="s">
        <v>323</v>
      </c>
      <c r="G3" s="308" t="s">
        <v>10</v>
      </c>
      <c r="H3" s="283" t="s">
        <v>9</v>
      </c>
    </row>
    <row r="4" spans="1:8" ht="15.75">
      <c r="A4" s="489" t="s">
        <v>1827</v>
      </c>
      <c r="B4" s="489"/>
      <c r="C4" s="489"/>
      <c r="D4" s="489"/>
      <c r="E4" s="489"/>
      <c r="F4" s="489"/>
      <c r="G4" s="273">
        <f>SUM(G5:G32)</f>
        <v>1997000000</v>
      </c>
      <c r="H4" s="287"/>
    </row>
    <row r="5" spans="1:8" ht="47.25">
      <c r="A5" s="319" t="s">
        <v>1816</v>
      </c>
      <c r="B5" s="321" t="s">
        <v>1503</v>
      </c>
      <c r="C5" s="285" t="s">
        <v>203</v>
      </c>
      <c r="D5" s="285" t="s">
        <v>204</v>
      </c>
      <c r="E5" s="285"/>
      <c r="F5" s="285"/>
      <c r="G5" s="330">
        <v>135000000</v>
      </c>
      <c r="H5" s="287"/>
    </row>
    <row r="6" spans="1:8" ht="78.75">
      <c r="A6" s="319" t="s">
        <v>1814</v>
      </c>
      <c r="B6" s="319" t="s">
        <v>1504</v>
      </c>
      <c r="C6" s="285" t="s">
        <v>100</v>
      </c>
      <c r="D6" s="285" t="s">
        <v>101</v>
      </c>
      <c r="E6" s="285" t="s">
        <v>1867</v>
      </c>
      <c r="F6" s="285" t="s">
        <v>1619</v>
      </c>
      <c r="G6" s="330">
        <v>115000000</v>
      </c>
      <c r="H6" s="287"/>
    </row>
    <row r="7" spans="1:8" ht="78.75">
      <c r="A7" s="319" t="s">
        <v>1815</v>
      </c>
      <c r="B7" s="319" t="s">
        <v>1505</v>
      </c>
      <c r="C7" s="285" t="s">
        <v>1675</v>
      </c>
      <c r="D7" s="285" t="s">
        <v>1694</v>
      </c>
      <c r="E7" s="285" t="s">
        <v>1695</v>
      </c>
      <c r="F7" s="285" t="s">
        <v>1443</v>
      </c>
      <c r="G7" s="330">
        <v>220000000</v>
      </c>
      <c r="H7" s="287"/>
    </row>
    <row r="8" spans="1:8" ht="63">
      <c r="A8" s="319" t="s">
        <v>1817</v>
      </c>
      <c r="B8" s="319" t="s">
        <v>1506</v>
      </c>
      <c r="C8" s="285" t="s">
        <v>102</v>
      </c>
      <c r="D8" s="285" t="s">
        <v>103</v>
      </c>
      <c r="E8" s="285" t="s">
        <v>1696</v>
      </c>
      <c r="F8" s="285" t="s">
        <v>1444</v>
      </c>
      <c r="G8" s="330">
        <v>110000000</v>
      </c>
      <c r="H8" s="287"/>
    </row>
    <row r="9" spans="1:8" ht="47.25">
      <c r="A9" s="319" t="s">
        <v>1813</v>
      </c>
      <c r="B9" s="319" t="s">
        <v>1507</v>
      </c>
      <c r="C9" s="285" t="s">
        <v>104</v>
      </c>
      <c r="D9" s="285" t="s">
        <v>105</v>
      </c>
      <c r="E9" s="285" t="s">
        <v>106</v>
      </c>
      <c r="F9" s="285" t="s">
        <v>1620</v>
      </c>
      <c r="G9" s="330">
        <v>35000000</v>
      </c>
      <c r="H9" s="287"/>
    </row>
    <row r="10" spans="1:8" ht="47.25">
      <c r="A10" s="319" t="s">
        <v>1833</v>
      </c>
      <c r="B10" s="319" t="s">
        <v>1508</v>
      </c>
      <c r="C10" s="285" t="s">
        <v>107</v>
      </c>
      <c r="D10" s="285" t="s">
        <v>1693</v>
      </c>
      <c r="E10" s="285" t="s">
        <v>1697</v>
      </c>
      <c r="F10" s="285" t="s">
        <v>1621</v>
      </c>
      <c r="G10" s="330">
        <v>35000000</v>
      </c>
      <c r="H10" s="287"/>
    </row>
    <row r="11" spans="1:8" ht="47.25">
      <c r="A11" s="319" t="s">
        <v>1834</v>
      </c>
      <c r="B11" s="319" t="s">
        <v>1509</v>
      </c>
      <c r="C11" s="285" t="s">
        <v>109</v>
      </c>
      <c r="D11" s="285" t="s">
        <v>110</v>
      </c>
      <c r="E11" s="285" t="s">
        <v>111</v>
      </c>
      <c r="F11" s="285" t="s">
        <v>1621</v>
      </c>
      <c r="G11" s="330">
        <v>35000000</v>
      </c>
      <c r="H11" s="287"/>
    </row>
    <row r="12" spans="1:8" ht="63">
      <c r="A12" s="319" t="s">
        <v>1835</v>
      </c>
      <c r="B12" s="319" t="s">
        <v>1510</v>
      </c>
      <c r="C12" s="285" t="s">
        <v>113</v>
      </c>
      <c r="D12" s="285" t="s">
        <v>114</v>
      </c>
      <c r="E12" s="285" t="s">
        <v>1698</v>
      </c>
      <c r="F12" s="285" t="s">
        <v>1620</v>
      </c>
      <c r="G12" s="330">
        <v>35000000</v>
      </c>
      <c r="H12" s="287"/>
    </row>
    <row r="13" spans="1:8" ht="47.25">
      <c r="A13" s="319" t="s">
        <v>1836</v>
      </c>
      <c r="B13" s="319" t="s">
        <v>1511</v>
      </c>
      <c r="C13" s="285" t="s">
        <v>115</v>
      </c>
      <c r="D13" s="285" t="s">
        <v>116</v>
      </c>
      <c r="E13" s="285" t="s">
        <v>1745</v>
      </c>
      <c r="F13" s="285" t="s">
        <v>1622</v>
      </c>
      <c r="G13" s="330">
        <v>35000000</v>
      </c>
      <c r="H13" s="287"/>
    </row>
    <row r="14" spans="1:8" ht="47.25">
      <c r="A14" s="319" t="s">
        <v>1837</v>
      </c>
      <c r="B14" s="319" t="s">
        <v>1512</v>
      </c>
      <c r="C14" s="285" t="s">
        <v>117</v>
      </c>
      <c r="D14" s="285" t="s">
        <v>118</v>
      </c>
      <c r="E14" s="285" t="s">
        <v>119</v>
      </c>
      <c r="F14" s="285" t="s">
        <v>1623</v>
      </c>
      <c r="G14" s="330">
        <v>60000000</v>
      </c>
      <c r="H14" s="287"/>
    </row>
    <row r="15" spans="1:8" ht="63">
      <c r="A15" s="319" t="s">
        <v>1838</v>
      </c>
      <c r="B15" s="319" t="s">
        <v>1513</v>
      </c>
      <c r="C15" s="285" t="s">
        <v>120</v>
      </c>
      <c r="D15" s="285" t="s">
        <v>121</v>
      </c>
      <c r="E15" s="285" t="s">
        <v>122</v>
      </c>
      <c r="F15" s="285" t="s">
        <v>1624</v>
      </c>
      <c r="G15" s="330">
        <v>62000000</v>
      </c>
      <c r="H15" s="287"/>
    </row>
    <row r="16" spans="1:8" ht="47.25">
      <c r="A16" s="319" t="s">
        <v>1839</v>
      </c>
      <c r="B16" s="319" t="s">
        <v>1514</v>
      </c>
      <c r="C16" s="285" t="s">
        <v>124</v>
      </c>
      <c r="D16" s="285" t="s">
        <v>125</v>
      </c>
      <c r="E16" s="285" t="s">
        <v>1699</v>
      </c>
      <c r="F16" s="285" t="s">
        <v>1625</v>
      </c>
      <c r="G16" s="330">
        <v>35000000</v>
      </c>
      <c r="H16" s="287"/>
    </row>
    <row r="17" spans="1:8" ht="47.25">
      <c r="A17" s="319" t="s">
        <v>1840</v>
      </c>
      <c r="B17" s="319" t="s">
        <v>1515</v>
      </c>
      <c r="C17" s="285" t="s">
        <v>1700</v>
      </c>
      <c r="D17" s="285" t="s">
        <v>126</v>
      </c>
      <c r="E17" s="285" t="s">
        <v>127</v>
      </c>
      <c r="F17" s="285" t="s">
        <v>1626</v>
      </c>
      <c r="G17" s="330">
        <v>35000000</v>
      </c>
      <c r="H17" s="287"/>
    </row>
    <row r="18" spans="1:8" ht="47.25">
      <c r="A18" s="319" t="s">
        <v>1841</v>
      </c>
      <c r="B18" s="319" t="s">
        <v>1516</v>
      </c>
      <c r="C18" s="285" t="s">
        <v>128</v>
      </c>
      <c r="D18" s="285" t="s">
        <v>129</v>
      </c>
      <c r="E18" s="285" t="s">
        <v>130</v>
      </c>
      <c r="F18" s="285" t="s">
        <v>1445</v>
      </c>
      <c r="G18" s="330">
        <v>83000000</v>
      </c>
      <c r="H18" s="287"/>
    </row>
    <row r="19" spans="1:8" ht="63">
      <c r="A19" s="319" t="s">
        <v>1842</v>
      </c>
      <c r="B19" s="319" t="s">
        <v>1517</v>
      </c>
      <c r="C19" s="285" t="s">
        <v>131</v>
      </c>
      <c r="D19" s="285" t="s">
        <v>132</v>
      </c>
      <c r="E19" s="285" t="s">
        <v>133</v>
      </c>
      <c r="F19" s="285" t="s">
        <v>1446</v>
      </c>
      <c r="G19" s="330">
        <v>101000000</v>
      </c>
      <c r="H19" s="287"/>
    </row>
    <row r="20" spans="1:8" ht="47.25">
      <c r="A20" s="319" t="s">
        <v>1843</v>
      </c>
      <c r="B20" s="319" t="s">
        <v>1518</v>
      </c>
      <c r="C20" s="285" t="s">
        <v>135</v>
      </c>
      <c r="D20" s="285" t="s">
        <v>136</v>
      </c>
      <c r="E20" s="285" t="s">
        <v>1701</v>
      </c>
      <c r="F20" s="285" t="s">
        <v>1447</v>
      </c>
      <c r="G20" s="330">
        <v>36000000</v>
      </c>
      <c r="H20" s="287"/>
    </row>
    <row r="21" spans="1:8" ht="47.25">
      <c r="A21" s="319" t="s">
        <v>1844</v>
      </c>
      <c r="B21" s="319" t="s">
        <v>1519</v>
      </c>
      <c r="C21" s="285" t="s">
        <v>137</v>
      </c>
      <c r="D21" s="285" t="s">
        <v>138</v>
      </c>
      <c r="E21" s="285" t="s">
        <v>139</v>
      </c>
      <c r="F21" s="285" t="s">
        <v>1627</v>
      </c>
      <c r="G21" s="330">
        <v>110000000</v>
      </c>
      <c r="H21" s="287"/>
    </row>
    <row r="22" spans="1:8" ht="63">
      <c r="A22" s="319" t="s">
        <v>1855</v>
      </c>
      <c r="B22" s="319" t="s">
        <v>1520</v>
      </c>
      <c r="C22" s="285" t="s">
        <v>1702</v>
      </c>
      <c r="D22" s="285" t="s">
        <v>140</v>
      </c>
      <c r="E22" s="285" t="s">
        <v>141</v>
      </c>
      <c r="F22" s="285" t="s">
        <v>1628</v>
      </c>
      <c r="G22" s="330">
        <v>60000000</v>
      </c>
      <c r="H22" s="287"/>
    </row>
    <row r="23" spans="1:8" ht="47.25">
      <c r="A23" s="319" t="s">
        <v>1856</v>
      </c>
      <c r="B23" s="319" t="s">
        <v>1521</v>
      </c>
      <c r="C23" s="285" t="s">
        <v>142</v>
      </c>
      <c r="D23" s="285" t="s">
        <v>143</v>
      </c>
      <c r="E23" s="285" t="s">
        <v>144</v>
      </c>
      <c r="F23" s="285" t="s">
        <v>1620</v>
      </c>
      <c r="G23" s="330">
        <v>35000000</v>
      </c>
      <c r="H23" s="287"/>
    </row>
    <row r="24" spans="1:8" ht="31.5">
      <c r="A24" s="319" t="s">
        <v>1857</v>
      </c>
      <c r="B24" s="319" t="s">
        <v>1522</v>
      </c>
      <c r="C24" s="285" t="s">
        <v>145</v>
      </c>
      <c r="D24" s="285" t="s">
        <v>146</v>
      </c>
      <c r="E24" s="285" t="s">
        <v>147</v>
      </c>
      <c r="F24" s="285" t="s">
        <v>1629</v>
      </c>
      <c r="G24" s="330">
        <v>39000000</v>
      </c>
      <c r="H24" s="287"/>
    </row>
    <row r="25" spans="1:8" ht="31.5">
      <c r="A25" s="319" t="s">
        <v>1858</v>
      </c>
      <c r="B25" s="319" t="s">
        <v>1523</v>
      </c>
      <c r="C25" s="285" t="s">
        <v>148</v>
      </c>
      <c r="D25" s="285" t="s">
        <v>149</v>
      </c>
      <c r="E25" s="285" t="s">
        <v>1747</v>
      </c>
      <c r="F25" s="285" t="s">
        <v>1629</v>
      </c>
      <c r="G25" s="330">
        <v>35000000</v>
      </c>
      <c r="H25" s="287"/>
    </row>
    <row r="26" spans="1:8" ht="47.25">
      <c r="A26" s="319" t="s">
        <v>1859</v>
      </c>
      <c r="B26" s="319" t="s">
        <v>1524</v>
      </c>
      <c r="C26" s="285" t="s">
        <v>150</v>
      </c>
      <c r="D26" s="285" t="s">
        <v>151</v>
      </c>
      <c r="E26" s="285" t="s">
        <v>1686</v>
      </c>
      <c r="F26" s="285" t="s">
        <v>1448</v>
      </c>
      <c r="G26" s="330">
        <v>80000000</v>
      </c>
      <c r="H26" s="287"/>
    </row>
    <row r="27" spans="1:8" ht="63">
      <c r="A27" s="319" t="s">
        <v>1860</v>
      </c>
      <c r="B27" s="319" t="s">
        <v>1525</v>
      </c>
      <c r="C27" s="285" t="s">
        <v>152</v>
      </c>
      <c r="D27" s="285" t="s">
        <v>153</v>
      </c>
      <c r="E27" s="285" t="s">
        <v>154</v>
      </c>
      <c r="F27" s="285" t="s">
        <v>1449</v>
      </c>
      <c r="G27" s="330">
        <v>60000000</v>
      </c>
      <c r="H27" s="287"/>
    </row>
    <row r="28" spans="1:8" ht="78.75">
      <c r="A28" s="319" t="s">
        <v>1861</v>
      </c>
      <c r="B28" s="319" t="s">
        <v>1526</v>
      </c>
      <c r="C28" s="285" t="s">
        <v>155</v>
      </c>
      <c r="D28" s="285" t="s">
        <v>156</v>
      </c>
      <c r="E28" s="285" t="s">
        <v>157</v>
      </c>
      <c r="F28" s="285" t="s">
        <v>1630</v>
      </c>
      <c r="G28" s="330">
        <v>149000000</v>
      </c>
      <c r="H28" s="287"/>
    </row>
    <row r="29" spans="1:8" ht="63">
      <c r="A29" s="319" t="s">
        <v>1862</v>
      </c>
      <c r="B29" s="319" t="s">
        <v>1527</v>
      </c>
      <c r="C29" s="285" t="s">
        <v>159</v>
      </c>
      <c r="D29" s="285" t="s">
        <v>160</v>
      </c>
      <c r="E29" s="285" t="s">
        <v>1703</v>
      </c>
      <c r="F29" s="285" t="s">
        <v>1450</v>
      </c>
      <c r="G29" s="330">
        <v>22000000</v>
      </c>
      <c r="H29" s="287"/>
    </row>
    <row r="30" spans="1:8" ht="47.25">
      <c r="A30" s="319" t="s">
        <v>1863</v>
      </c>
      <c r="B30" s="319" t="s">
        <v>1528</v>
      </c>
      <c r="C30" s="285" t="s">
        <v>161</v>
      </c>
      <c r="D30" s="285" t="s">
        <v>162</v>
      </c>
      <c r="E30" s="285" t="s">
        <v>1687</v>
      </c>
      <c r="F30" s="285" t="s">
        <v>1631</v>
      </c>
      <c r="G30" s="330">
        <v>20000000</v>
      </c>
      <c r="H30" s="287"/>
    </row>
    <row r="31" spans="1:8" ht="78.75">
      <c r="A31" s="319" t="s">
        <v>1864</v>
      </c>
      <c r="B31" s="319" t="s">
        <v>1529</v>
      </c>
      <c r="C31" s="285" t="s">
        <v>163</v>
      </c>
      <c r="D31" s="285" t="s">
        <v>164</v>
      </c>
      <c r="E31" s="285" t="s">
        <v>1688</v>
      </c>
      <c r="F31" s="285" t="s">
        <v>1632</v>
      </c>
      <c r="G31" s="330">
        <v>110000000</v>
      </c>
      <c r="H31" s="287"/>
    </row>
    <row r="32" spans="1:8" ht="47.25">
      <c r="A32" s="319" t="s">
        <v>1865</v>
      </c>
      <c r="B32" s="319" t="s">
        <v>1416</v>
      </c>
      <c r="C32" s="285" t="s">
        <v>1680</v>
      </c>
      <c r="D32" s="285" t="s">
        <v>165</v>
      </c>
      <c r="E32" s="285" t="s">
        <v>1689</v>
      </c>
      <c r="F32" s="285" t="s">
        <v>1633</v>
      </c>
      <c r="G32" s="330">
        <v>110000000</v>
      </c>
      <c r="H32" s="287"/>
    </row>
    <row r="33" spans="1:8" ht="15.75">
      <c r="A33" s="524" t="s">
        <v>1826</v>
      </c>
      <c r="B33" s="525"/>
      <c r="C33" s="525"/>
      <c r="D33" s="525"/>
      <c r="E33" s="525"/>
      <c r="F33" s="526"/>
      <c r="G33" s="273">
        <f>SUM(G34:G36)</f>
        <v>39000000</v>
      </c>
      <c r="H33" s="316"/>
    </row>
    <row r="34" spans="1:8" ht="47.25">
      <c r="A34" s="347">
        <v>1</v>
      </c>
      <c r="B34" s="16" t="s">
        <v>1600</v>
      </c>
      <c r="C34" s="237" t="s">
        <v>437</v>
      </c>
      <c r="D34" s="237" t="s">
        <v>438</v>
      </c>
      <c r="E34" s="237" t="s">
        <v>439</v>
      </c>
      <c r="F34" s="237" t="s">
        <v>441</v>
      </c>
      <c r="G34" s="351">
        <v>13000000</v>
      </c>
      <c r="H34" s="316"/>
    </row>
    <row r="35" spans="1:8" ht="47.25">
      <c r="A35" s="347">
        <v>2</v>
      </c>
      <c r="B35" s="16" t="s">
        <v>1601</v>
      </c>
      <c r="C35" s="237" t="s">
        <v>1726</v>
      </c>
      <c r="D35" s="237" t="s">
        <v>442</v>
      </c>
      <c r="E35" s="237" t="s">
        <v>443</v>
      </c>
      <c r="F35" s="237" t="s">
        <v>445</v>
      </c>
      <c r="G35" s="351">
        <v>13000000</v>
      </c>
      <c r="H35" s="316"/>
    </row>
    <row r="36" spans="1:8" ht="47.25">
      <c r="A36" s="23">
        <v>3</v>
      </c>
      <c r="B36" s="16" t="s">
        <v>1602</v>
      </c>
      <c r="C36" s="237" t="s">
        <v>446</v>
      </c>
      <c r="D36" s="237" t="s">
        <v>447</v>
      </c>
      <c r="E36" s="237" t="s">
        <v>448</v>
      </c>
      <c r="F36" s="237" t="s">
        <v>397</v>
      </c>
      <c r="G36" s="351">
        <v>13000000</v>
      </c>
      <c r="H36" s="317"/>
    </row>
    <row r="37" spans="1:8" ht="15.75">
      <c r="A37" s="522" t="s">
        <v>1828</v>
      </c>
      <c r="B37" s="522"/>
      <c r="C37" s="522"/>
      <c r="D37" s="522"/>
      <c r="E37" s="522"/>
      <c r="F37" s="522"/>
      <c r="G37" s="273">
        <f>SUM(G38:G38)</f>
        <v>18000000</v>
      </c>
      <c r="H37" s="316"/>
    </row>
    <row r="38" spans="1:8" ht="47.25">
      <c r="A38" s="23">
        <v>1</v>
      </c>
      <c r="B38" s="23" t="s">
        <v>1464</v>
      </c>
      <c r="C38" s="237" t="s">
        <v>215</v>
      </c>
      <c r="D38" s="237" t="s">
        <v>216</v>
      </c>
      <c r="E38" s="237" t="s">
        <v>1751</v>
      </c>
      <c r="F38" s="234" t="s">
        <v>1480</v>
      </c>
      <c r="G38" s="351">
        <v>18000000</v>
      </c>
      <c r="H38" s="317"/>
    </row>
    <row r="39" spans="1:8" ht="15.75">
      <c r="A39" s="523" t="s">
        <v>1829</v>
      </c>
      <c r="B39" s="523"/>
      <c r="C39" s="523"/>
      <c r="D39" s="523"/>
      <c r="E39" s="523"/>
      <c r="F39" s="523"/>
      <c r="G39" s="273">
        <f>SUM(G37+G33+G4)</f>
        <v>2054000000</v>
      </c>
      <c r="H39" s="317"/>
    </row>
    <row r="41" spans="1:8" ht="121.15" customHeight="1">
      <c r="E41" s="519" t="s">
        <v>1832</v>
      </c>
      <c r="F41" s="519"/>
      <c r="G41" s="519"/>
      <c r="H41" s="519"/>
    </row>
  </sheetData>
  <mergeCells count="8">
    <mergeCell ref="A39:F39"/>
    <mergeCell ref="E41:H41"/>
    <mergeCell ref="A1:C1"/>
    <mergeCell ref="E1:H1"/>
    <mergeCell ref="A2:H2"/>
    <mergeCell ref="A4:F4"/>
    <mergeCell ref="A33:F33"/>
    <mergeCell ref="A37:F37"/>
  </mergeCells>
  <pageMargins left="0.43307086614173229" right="0.23622047244094491" top="0.55118110236220474" bottom="0.35433070866141736"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zoomScaleNormal="100" workbookViewId="0">
      <selection activeCell="B8" sqref="B8"/>
    </sheetView>
  </sheetViews>
  <sheetFormatPr defaultColWidth="9" defaultRowHeight="15.75"/>
  <cols>
    <col min="1" max="1" width="8.5546875" style="258" customWidth="1"/>
    <col min="2" max="2" width="12.88671875" style="258" customWidth="1"/>
    <col min="3" max="3" width="16.21875" style="31" customWidth="1"/>
    <col min="4" max="4" width="15" style="255" customWidth="1"/>
    <col min="5" max="5" width="15.109375" style="255" customWidth="1"/>
    <col min="6" max="6" width="20.33203125" style="255" customWidth="1"/>
    <col min="7" max="7" width="23.5546875" style="256" customWidth="1"/>
    <col min="8" max="8" width="13.88671875" style="307" customWidth="1"/>
    <col min="9" max="16384" width="9" style="31"/>
  </cols>
  <sheetData>
    <row r="1" spans="1:9">
      <c r="A1" s="480" t="s">
        <v>2</v>
      </c>
      <c r="B1" s="480"/>
      <c r="C1" s="480"/>
      <c r="D1" s="254"/>
      <c r="G1" s="481" t="s">
        <v>1</v>
      </c>
      <c r="H1" s="481"/>
    </row>
    <row r="2" spans="1:9">
      <c r="A2" s="480" t="s">
        <v>3</v>
      </c>
      <c r="B2" s="480"/>
      <c r="C2" s="480"/>
      <c r="D2" s="254"/>
      <c r="G2" s="481" t="s">
        <v>4</v>
      </c>
      <c r="H2" s="481"/>
    </row>
    <row r="3" spans="1:9">
      <c r="A3" s="482"/>
      <c r="B3" s="482"/>
      <c r="C3" s="482"/>
      <c r="D3" s="482"/>
    </row>
    <row r="4" spans="1:9" s="7" customFormat="1" ht="22.5">
      <c r="A4" s="483" t="s">
        <v>1650</v>
      </c>
      <c r="B4" s="483"/>
      <c r="C4" s="483"/>
      <c r="D4" s="483"/>
      <c r="E4" s="483"/>
      <c r="F4" s="483"/>
      <c r="G4" s="483"/>
      <c r="H4" s="483"/>
    </row>
    <row r="5" spans="1:9" s="250" customFormat="1" ht="47.25">
      <c r="A5" s="283" t="s">
        <v>8</v>
      </c>
      <c r="B5" s="283" t="s">
        <v>0</v>
      </c>
      <c r="C5" s="283" t="s">
        <v>5</v>
      </c>
      <c r="D5" s="283" t="s">
        <v>6</v>
      </c>
      <c r="E5" s="283" t="s">
        <v>7</v>
      </c>
      <c r="F5" s="283" t="s">
        <v>11</v>
      </c>
      <c r="G5" s="283" t="s">
        <v>1611</v>
      </c>
      <c r="H5" s="308" t="s">
        <v>10</v>
      </c>
    </row>
    <row r="6" spans="1:9" s="380" customFormat="1" ht="127.9" customHeight="1">
      <c r="A6" s="291">
        <v>14</v>
      </c>
      <c r="B6" s="288" t="s">
        <v>1381</v>
      </c>
      <c r="C6" s="289" t="s">
        <v>57</v>
      </c>
      <c r="D6" s="289" t="s">
        <v>58</v>
      </c>
      <c r="E6" s="290" t="s">
        <v>59</v>
      </c>
      <c r="F6" s="290" t="s">
        <v>1488</v>
      </c>
      <c r="G6" s="290" t="s">
        <v>1441</v>
      </c>
      <c r="H6" s="310">
        <v>42000000</v>
      </c>
      <c r="I6" s="380">
        <v>1</v>
      </c>
    </row>
    <row r="7" spans="1:9" s="380" customFormat="1" ht="127.9" customHeight="1">
      <c r="A7" s="288">
        <v>32</v>
      </c>
      <c r="B7" s="288" t="s">
        <v>1502</v>
      </c>
      <c r="C7" s="289" t="s">
        <v>199</v>
      </c>
      <c r="D7" s="289" t="s">
        <v>200</v>
      </c>
      <c r="E7" s="289" t="s">
        <v>201</v>
      </c>
      <c r="F7" s="289" t="s">
        <v>202</v>
      </c>
      <c r="G7" s="289" t="s">
        <v>1618</v>
      </c>
      <c r="H7" s="305">
        <v>37000000</v>
      </c>
      <c r="I7" s="380">
        <v>1</v>
      </c>
    </row>
    <row r="8" spans="1:9" s="380" customFormat="1" ht="127.9" customHeight="1">
      <c r="A8" s="281">
        <v>42</v>
      </c>
      <c r="B8" s="281" t="s">
        <v>1513</v>
      </c>
      <c r="C8" s="285" t="s">
        <v>120</v>
      </c>
      <c r="D8" s="285" t="s">
        <v>121</v>
      </c>
      <c r="E8" s="285" t="s">
        <v>122</v>
      </c>
      <c r="F8" s="285" t="s">
        <v>123</v>
      </c>
      <c r="G8" s="285" t="s">
        <v>1624</v>
      </c>
      <c r="H8" s="311">
        <v>62000000</v>
      </c>
      <c r="I8" s="380">
        <v>1</v>
      </c>
    </row>
    <row r="9" spans="1:9" s="380" customFormat="1" ht="127.9" customHeight="1">
      <c r="A9" s="281">
        <v>46</v>
      </c>
      <c r="B9" s="288" t="s">
        <v>1517</v>
      </c>
      <c r="C9" s="289" t="s">
        <v>131</v>
      </c>
      <c r="D9" s="289" t="s">
        <v>132</v>
      </c>
      <c r="E9" s="289" t="s">
        <v>133</v>
      </c>
      <c r="F9" s="289" t="s">
        <v>134</v>
      </c>
      <c r="G9" s="289" t="s">
        <v>1446</v>
      </c>
      <c r="H9" s="310">
        <v>101000000</v>
      </c>
      <c r="I9" s="380">
        <v>1</v>
      </c>
    </row>
    <row r="10" spans="1:9" s="386" customFormat="1" ht="127.9" customHeight="1">
      <c r="A10" s="281">
        <v>55</v>
      </c>
      <c r="B10" s="291" t="s">
        <v>1526</v>
      </c>
      <c r="C10" s="292" t="s">
        <v>155</v>
      </c>
      <c r="D10" s="292" t="s">
        <v>156</v>
      </c>
      <c r="E10" s="292" t="s">
        <v>157</v>
      </c>
      <c r="F10" s="292" t="s">
        <v>158</v>
      </c>
      <c r="G10" s="292" t="s">
        <v>1630</v>
      </c>
      <c r="H10" s="309">
        <v>149000000</v>
      </c>
      <c r="I10" s="386">
        <v>1</v>
      </c>
    </row>
    <row r="11" spans="1:9" s="380" customFormat="1" ht="127.9" customHeight="1">
      <c r="A11" s="281">
        <v>72</v>
      </c>
      <c r="B11" s="281" t="s">
        <v>1544</v>
      </c>
      <c r="C11" s="285" t="s">
        <v>188</v>
      </c>
      <c r="D11" s="280" t="s">
        <v>189</v>
      </c>
      <c r="E11" s="280" t="s">
        <v>1707</v>
      </c>
      <c r="F11" s="285" t="s">
        <v>1616</v>
      </c>
      <c r="G11" s="286" t="s">
        <v>1438</v>
      </c>
      <c r="H11" s="306">
        <v>22000000</v>
      </c>
      <c r="I11" s="380">
        <v>1</v>
      </c>
    </row>
    <row r="12" spans="1:9" s="30" customFormat="1" ht="127.9" customHeight="1">
      <c r="A12" s="281">
        <v>82</v>
      </c>
      <c r="B12" s="285" t="s">
        <v>1559</v>
      </c>
      <c r="C12" s="285" t="s">
        <v>1768</v>
      </c>
      <c r="D12" s="285" t="s">
        <v>1558</v>
      </c>
      <c r="E12" s="286" t="s">
        <v>1749</v>
      </c>
      <c r="F12" s="286" t="s">
        <v>1557</v>
      </c>
      <c r="G12" s="286" t="s">
        <v>1413</v>
      </c>
      <c r="H12" s="304">
        <v>82000000</v>
      </c>
      <c r="I12" s="30">
        <v>1</v>
      </c>
    </row>
    <row r="13" spans="1:9" s="30" customFormat="1" ht="127.9" customHeight="1">
      <c r="A13" s="281">
        <v>83</v>
      </c>
      <c r="B13" s="285" t="s">
        <v>1560</v>
      </c>
      <c r="C13" s="285" t="s">
        <v>1267</v>
      </c>
      <c r="D13" s="285" t="s">
        <v>1268</v>
      </c>
      <c r="E13" s="286" t="s">
        <v>1269</v>
      </c>
      <c r="F13" s="285" t="s">
        <v>1270</v>
      </c>
      <c r="G13" s="286" t="s">
        <v>1415</v>
      </c>
      <c r="H13" s="304">
        <v>112000000</v>
      </c>
      <c r="I13" s="30">
        <v>1</v>
      </c>
    </row>
    <row r="14" spans="1:9" s="314" customFormat="1" ht="168.6" customHeight="1">
      <c r="A14" s="281">
        <v>103</v>
      </c>
      <c r="B14" s="292" t="s">
        <v>1582</v>
      </c>
      <c r="C14" s="292" t="s">
        <v>1462</v>
      </c>
      <c r="D14" s="292" t="s">
        <v>525</v>
      </c>
      <c r="E14" s="292" t="s">
        <v>1317</v>
      </c>
      <c r="F14" s="293" t="s">
        <v>1581</v>
      </c>
      <c r="G14" s="293" t="s">
        <v>1428</v>
      </c>
      <c r="H14" s="312">
        <v>22000000</v>
      </c>
      <c r="I14" s="314">
        <v>1</v>
      </c>
    </row>
    <row r="15" spans="1:9" s="260" customFormat="1">
      <c r="A15" s="258"/>
      <c r="B15" s="258"/>
      <c r="C15" s="31"/>
      <c r="D15" s="255"/>
      <c r="E15" s="255"/>
      <c r="F15" s="255"/>
      <c r="G15" s="256"/>
      <c r="H15" s="307"/>
    </row>
    <row r="16" spans="1:9" s="260" customFormat="1">
      <c r="A16" s="258"/>
      <c r="B16" s="258"/>
      <c r="C16" s="31"/>
      <c r="D16" s="255"/>
      <c r="E16" s="255"/>
      <c r="F16" s="255"/>
      <c r="G16" s="256"/>
      <c r="H16" s="307"/>
    </row>
    <row r="17" spans="1:8" s="260" customFormat="1">
      <c r="A17" s="258"/>
      <c r="B17" s="258"/>
      <c r="C17" s="31"/>
      <c r="D17" s="255"/>
      <c r="E17" s="255"/>
      <c r="F17" s="255"/>
      <c r="G17" s="256"/>
      <c r="H17" s="307"/>
    </row>
    <row r="18" spans="1:8" s="260" customFormat="1">
      <c r="A18" s="258"/>
      <c r="B18" s="258"/>
      <c r="C18" s="31"/>
      <c r="D18" s="255"/>
      <c r="E18" s="255"/>
      <c r="F18" s="255"/>
      <c r="G18" s="256"/>
      <c r="H18" s="307"/>
    </row>
    <row r="19" spans="1:8" s="260" customFormat="1">
      <c r="A19" s="258"/>
      <c r="B19" s="258"/>
      <c r="C19" s="31"/>
      <c r="D19" s="255"/>
      <c r="E19" s="255"/>
      <c r="F19" s="255"/>
      <c r="G19" s="256"/>
      <c r="H19" s="307"/>
    </row>
    <row r="20" spans="1:8" s="260" customFormat="1">
      <c r="A20" s="258"/>
      <c r="B20" s="258"/>
      <c r="C20" s="31"/>
      <c r="D20" s="255"/>
      <c r="E20" s="255"/>
      <c r="F20" s="255"/>
      <c r="G20" s="256"/>
      <c r="H20" s="307"/>
    </row>
    <row r="21" spans="1:8" s="260" customFormat="1">
      <c r="A21" s="258"/>
      <c r="B21" s="258"/>
      <c r="C21" s="31"/>
      <c r="D21" s="255"/>
      <c r="E21" s="255"/>
      <c r="F21" s="255"/>
      <c r="G21" s="256"/>
      <c r="H21" s="307"/>
    </row>
    <row r="22" spans="1:8" s="260" customFormat="1">
      <c r="A22" s="258"/>
      <c r="B22" s="258"/>
      <c r="C22" s="31"/>
      <c r="D22" s="255"/>
      <c r="E22" s="255"/>
      <c r="F22" s="255"/>
      <c r="G22" s="256"/>
      <c r="H22" s="307"/>
    </row>
    <row r="23" spans="1:8" s="260" customFormat="1">
      <c r="A23" s="258"/>
      <c r="B23" s="258"/>
      <c r="C23" s="31"/>
      <c r="D23" s="255"/>
      <c r="E23" s="255"/>
      <c r="F23" s="255"/>
      <c r="G23" s="256"/>
      <c r="H23" s="307"/>
    </row>
    <row r="24" spans="1:8" s="260" customFormat="1">
      <c r="A24" s="258"/>
      <c r="B24" s="258"/>
      <c r="C24" s="31"/>
      <c r="D24" s="255"/>
      <c r="E24" s="255"/>
      <c r="F24" s="255"/>
      <c r="G24" s="256"/>
      <c r="H24" s="307"/>
    </row>
    <row r="25" spans="1:8" s="260" customFormat="1">
      <c r="A25" s="258"/>
      <c r="B25" s="258"/>
      <c r="C25" s="31"/>
      <c r="D25" s="255"/>
      <c r="E25" s="255"/>
      <c r="F25" s="255"/>
      <c r="G25" s="256"/>
      <c r="H25" s="307"/>
    </row>
    <row r="26" spans="1:8" s="260" customFormat="1">
      <c r="A26" s="258"/>
      <c r="B26" s="258"/>
      <c r="C26" s="31"/>
      <c r="D26" s="255"/>
      <c r="E26" s="255"/>
      <c r="F26" s="255"/>
      <c r="G26" s="256"/>
      <c r="H26" s="307"/>
    </row>
    <row r="27" spans="1:8" s="260" customFormat="1">
      <c r="A27" s="258"/>
      <c r="B27" s="258"/>
      <c r="C27" s="31"/>
      <c r="D27" s="255"/>
      <c r="E27" s="255"/>
      <c r="F27" s="255"/>
      <c r="G27" s="256"/>
      <c r="H27" s="307"/>
    </row>
    <row r="28" spans="1:8" s="260" customFormat="1">
      <c r="A28" s="258"/>
      <c r="B28" s="258"/>
      <c r="C28" s="31"/>
      <c r="D28" s="255"/>
      <c r="E28" s="255"/>
      <c r="F28" s="255"/>
      <c r="G28" s="256"/>
      <c r="H28" s="307"/>
    </row>
    <row r="29" spans="1:8" s="260" customFormat="1">
      <c r="A29" s="258"/>
      <c r="B29" s="258"/>
      <c r="C29" s="31"/>
      <c r="D29" s="255"/>
      <c r="E29" s="255"/>
      <c r="F29" s="255"/>
      <c r="G29" s="256"/>
      <c r="H29" s="307"/>
    </row>
    <row r="30" spans="1:8" s="260" customFormat="1">
      <c r="A30" s="258"/>
      <c r="B30" s="258"/>
      <c r="C30" s="31"/>
      <c r="D30" s="255"/>
      <c r="E30" s="255"/>
      <c r="F30" s="255"/>
      <c r="G30" s="256"/>
      <c r="H30" s="307"/>
    </row>
    <row r="31" spans="1:8" s="260" customFormat="1">
      <c r="A31" s="258"/>
      <c r="B31" s="258"/>
      <c r="C31" s="31"/>
      <c r="D31" s="255"/>
      <c r="E31" s="255"/>
      <c r="F31" s="255"/>
      <c r="G31" s="256"/>
      <c r="H31" s="307"/>
    </row>
    <row r="32" spans="1:8" s="260" customFormat="1">
      <c r="A32" s="258"/>
      <c r="B32" s="258"/>
      <c r="C32" s="31"/>
      <c r="D32" s="255"/>
      <c r="E32" s="255"/>
      <c r="F32" s="255"/>
      <c r="G32" s="256"/>
      <c r="H32" s="307"/>
    </row>
    <row r="33" spans="1:8" s="260" customFormat="1">
      <c r="A33" s="258"/>
      <c r="B33" s="258"/>
      <c r="C33" s="31"/>
      <c r="D33" s="255"/>
      <c r="E33" s="255"/>
      <c r="F33" s="255"/>
      <c r="G33" s="256"/>
      <c r="H33" s="307"/>
    </row>
    <row r="34" spans="1:8" s="260" customFormat="1">
      <c r="A34" s="258"/>
      <c r="B34" s="258"/>
      <c r="C34" s="31"/>
      <c r="D34" s="255"/>
      <c r="E34" s="255"/>
      <c r="F34" s="255"/>
      <c r="G34" s="256"/>
      <c r="H34" s="307"/>
    </row>
    <row r="35" spans="1:8" s="260" customFormat="1">
      <c r="A35" s="258"/>
      <c r="B35" s="258"/>
      <c r="C35" s="31"/>
      <c r="D35" s="255"/>
      <c r="E35" s="255"/>
      <c r="F35" s="255"/>
      <c r="G35" s="256"/>
      <c r="H35" s="307"/>
    </row>
    <row r="36" spans="1:8" s="260" customFormat="1">
      <c r="A36" s="258"/>
      <c r="B36" s="258"/>
      <c r="C36" s="31"/>
      <c r="D36" s="255"/>
      <c r="E36" s="255"/>
      <c r="F36" s="255"/>
      <c r="G36" s="256"/>
      <c r="H36" s="307"/>
    </row>
    <row r="37" spans="1:8" s="260" customFormat="1">
      <c r="A37" s="258"/>
      <c r="B37" s="258"/>
      <c r="C37" s="31"/>
      <c r="D37" s="255"/>
      <c r="E37" s="255"/>
      <c r="F37" s="255"/>
      <c r="G37" s="256"/>
      <c r="H37" s="307"/>
    </row>
    <row r="38" spans="1:8" s="260" customFormat="1">
      <c r="A38" s="258"/>
      <c r="B38" s="258"/>
      <c r="C38" s="31"/>
      <c r="D38" s="255"/>
      <c r="E38" s="255"/>
      <c r="F38" s="255"/>
      <c r="G38" s="256"/>
      <c r="H38" s="307"/>
    </row>
    <row r="39" spans="1:8" s="260" customFormat="1">
      <c r="A39" s="258"/>
      <c r="B39" s="258"/>
      <c r="C39" s="31"/>
      <c r="D39" s="255"/>
      <c r="E39" s="255"/>
      <c r="F39" s="255"/>
      <c r="G39" s="256"/>
      <c r="H39" s="307"/>
    </row>
    <row r="40" spans="1:8" s="260" customFormat="1">
      <c r="A40" s="258"/>
      <c r="B40" s="258"/>
      <c r="C40" s="31"/>
      <c r="D40" s="255"/>
      <c r="E40" s="255"/>
      <c r="F40" s="255"/>
      <c r="G40" s="256"/>
      <c r="H40" s="307"/>
    </row>
    <row r="41" spans="1:8" s="260" customFormat="1">
      <c r="A41" s="258"/>
      <c r="B41" s="258"/>
      <c r="C41" s="31"/>
      <c r="D41" s="255"/>
      <c r="E41" s="255"/>
      <c r="F41" s="255"/>
      <c r="G41" s="256"/>
      <c r="H41" s="307"/>
    </row>
    <row r="42" spans="1:8" s="260" customFormat="1">
      <c r="A42" s="258"/>
      <c r="B42" s="258"/>
      <c r="C42" s="31"/>
      <c r="D42" s="255"/>
      <c r="E42" s="255"/>
      <c r="F42" s="255"/>
      <c r="G42" s="256"/>
      <c r="H42" s="307"/>
    </row>
    <row r="43" spans="1:8" s="260" customFormat="1">
      <c r="A43" s="258"/>
      <c r="B43" s="258"/>
      <c r="C43" s="31"/>
      <c r="D43" s="255"/>
      <c r="E43" s="255"/>
      <c r="F43" s="255"/>
      <c r="G43" s="256"/>
      <c r="H43" s="307"/>
    </row>
    <row r="44" spans="1:8" s="260" customFormat="1">
      <c r="A44" s="258"/>
      <c r="B44" s="258"/>
      <c r="C44" s="31"/>
      <c r="D44" s="255"/>
      <c r="E44" s="255"/>
      <c r="F44" s="255"/>
      <c r="G44" s="256"/>
      <c r="H44" s="307"/>
    </row>
    <row r="45" spans="1:8" s="260" customFormat="1">
      <c r="A45" s="258"/>
      <c r="B45" s="258"/>
      <c r="C45" s="31"/>
      <c r="D45" s="255"/>
      <c r="E45" s="255"/>
      <c r="F45" s="255"/>
      <c r="G45" s="256"/>
      <c r="H45" s="307"/>
    </row>
    <row r="46" spans="1:8" s="260" customFormat="1">
      <c r="A46" s="258"/>
      <c r="B46" s="258"/>
      <c r="C46" s="31"/>
      <c r="D46" s="255"/>
      <c r="E46" s="255"/>
      <c r="F46" s="255"/>
      <c r="G46" s="256"/>
      <c r="H46" s="307"/>
    </row>
    <row r="47" spans="1:8" s="260" customFormat="1">
      <c r="A47" s="258"/>
      <c r="B47" s="258"/>
      <c r="C47" s="31"/>
      <c r="D47" s="255"/>
      <c r="E47" s="255"/>
      <c r="F47" s="255"/>
      <c r="G47" s="256"/>
      <c r="H47" s="307"/>
    </row>
    <row r="48" spans="1:8" s="260" customFormat="1">
      <c r="A48" s="258"/>
      <c r="B48" s="258"/>
      <c r="C48" s="31"/>
      <c r="D48" s="255"/>
      <c r="E48" s="255"/>
      <c r="F48" s="255"/>
      <c r="G48" s="256"/>
      <c r="H48" s="307"/>
    </row>
    <row r="49" spans="1:8" s="260" customFormat="1">
      <c r="A49" s="258"/>
      <c r="B49" s="258"/>
      <c r="C49" s="31"/>
      <c r="D49" s="255"/>
      <c r="E49" s="255"/>
      <c r="F49" s="255"/>
      <c r="G49" s="256"/>
      <c r="H49" s="307"/>
    </row>
    <row r="50" spans="1:8" s="260" customFormat="1">
      <c r="A50" s="258"/>
      <c r="B50" s="258"/>
      <c r="C50" s="31"/>
      <c r="D50" s="255"/>
      <c r="E50" s="255"/>
      <c r="F50" s="255"/>
      <c r="G50" s="256"/>
      <c r="H50" s="307"/>
    </row>
    <row r="51" spans="1:8" s="260" customFormat="1">
      <c r="A51" s="258"/>
      <c r="B51" s="258"/>
      <c r="C51" s="31"/>
      <c r="D51" s="255"/>
      <c r="E51" s="255"/>
      <c r="F51" s="255"/>
      <c r="G51" s="256"/>
      <c r="H51" s="307"/>
    </row>
    <row r="52" spans="1:8" s="260" customFormat="1">
      <c r="A52" s="258"/>
      <c r="B52" s="258"/>
      <c r="C52" s="31"/>
      <c r="D52" s="255"/>
      <c r="E52" s="255"/>
      <c r="F52" s="255"/>
      <c r="G52" s="256"/>
      <c r="H52" s="307"/>
    </row>
    <row r="53" spans="1:8" s="260" customFormat="1">
      <c r="A53" s="258"/>
      <c r="B53" s="258"/>
      <c r="C53" s="31"/>
      <c r="D53" s="255"/>
      <c r="E53" s="255"/>
      <c r="F53" s="255"/>
      <c r="G53" s="256"/>
      <c r="H53" s="307"/>
    </row>
    <row r="54" spans="1:8" s="260" customFormat="1">
      <c r="A54" s="258"/>
      <c r="B54" s="258"/>
      <c r="C54" s="31"/>
      <c r="D54" s="255"/>
      <c r="E54" s="255"/>
      <c r="F54" s="255"/>
      <c r="G54" s="256"/>
      <c r="H54" s="307"/>
    </row>
    <row r="55" spans="1:8" s="260" customFormat="1">
      <c r="A55" s="258"/>
      <c r="B55" s="258"/>
      <c r="C55" s="31"/>
      <c r="D55" s="255"/>
      <c r="E55" s="255"/>
      <c r="F55" s="255"/>
      <c r="G55" s="256"/>
      <c r="H55" s="307"/>
    </row>
    <row r="56" spans="1:8" s="260" customFormat="1">
      <c r="A56" s="258"/>
      <c r="B56" s="258"/>
      <c r="C56" s="31"/>
      <c r="D56" s="255"/>
      <c r="E56" s="255"/>
      <c r="F56" s="255"/>
      <c r="G56" s="256"/>
      <c r="H56" s="307"/>
    </row>
    <row r="57" spans="1:8" s="260" customFormat="1">
      <c r="A57" s="258"/>
      <c r="B57" s="258"/>
      <c r="C57" s="31"/>
      <c r="D57" s="255"/>
      <c r="E57" s="255"/>
      <c r="F57" s="255"/>
      <c r="G57" s="256"/>
      <c r="H57" s="307"/>
    </row>
    <row r="58" spans="1:8" s="260" customFormat="1">
      <c r="A58" s="258"/>
      <c r="B58" s="258"/>
      <c r="C58" s="31"/>
      <c r="D58" s="255"/>
      <c r="E58" s="255"/>
      <c r="F58" s="255"/>
      <c r="G58" s="256"/>
      <c r="H58" s="307"/>
    </row>
    <row r="59" spans="1:8" s="260" customFormat="1">
      <c r="A59" s="258"/>
      <c r="B59" s="258"/>
      <c r="C59" s="31"/>
      <c r="D59" s="255"/>
      <c r="E59" s="255"/>
      <c r="F59" s="255"/>
      <c r="G59" s="256"/>
      <c r="H59" s="307"/>
    </row>
    <row r="60" spans="1:8" s="260" customFormat="1">
      <c r="A60" s="258"/>
      <c r="B60" s="258"/>
      <c r="C60" s="31"/>
      <c r="D60" s="255"/>
      <c r="E60" s="255"/>
      <c r="F60" s="255"/>
      <c r="G60" s="256"/>
      <c r="H60" s="307"/>
    </row>
    <row r="61" spans="1:8" s="260" customFormat="1">
      <c r="A61" s="258"/>
      <c r="B61" s="258"/>
      <c r="C61" s="31"/>
      <c r="D61" s="255"/>
      <c r="E61" s="255"/>
      <c r="F61" s="255"/>
      <c r="G61" s="256"/>
      <c r="H61" s="307"/>
    </row>
    <row r="62" spans="1:8" s="260" customFormat="1">
      <c r="A62" s="258"/>
      <c r="B62" s="258"/>
      <c r="C62" s="31"/>
      <c r="D62" s="255"/>
      <c r="E62" s="255"/>
      <c r="F62" s="255"/>
      <c r="G62" s="256"/>
      <c r="H62" s="307"/>
    </row>
    <row r="63" spans="1:8" s="260" customFormat="1">
      <c r="A63" s="258"/>
      <c r="B63" s="258"/>
      <c r="C63" s="31"/>
      <c r="D63" s="255"/>
      <c r="E63" s="255"/>
      <c r="F63" s="255"/>
      <c r="G63" s="256"/>
      <c r="H63" s="307"/>
    </row>
    <row r="64" spans="1:8" s="260" customFormat="1">
      <c r="A64" s="258"/>
      <c r="B64" s="258"/>
      <c r="C64" s="31"/>
      <c r="D64" s="255"/>
      <c r="E64" s="255"/>
      <c r="F64" s="255"/>
      <c r="G64" s="256"/>
      <c r="H64" s="307"/>
    </row>
    <row r="65" spans="1:8" s="260" customFormat="1">
      <c r="A65" s="258"/>
      <c r="B65" s="258"/>
      <c r="C65" s="31"/>
      <c r="D65" s="255"/>
      <c r="E65" s="255"/>
      <c r="F65" s="255"/>
      <c r="G65" s="256"/>
      <c r="H65" s="307"/>
    </row>
    <row r="66" spans="1:8" s="260" customFormat="1">
      <c r="A66" s="258"/>
      <c r="B66" s="258"/>
      <c r="C66" s="31"/>
      <c r="D66" s="255"/>
      <c r="E66" s="255"/>
      <c r="F66" s="255"/>
      <c r="G66" s="256"/>
      <c r="H66" s="307"/>
    </row>
    <row r="67" spans="1:8" s="260" customFormat="1">
      <c r="A67" s="258"/>
      <c r="B67" s="258"/>
      <c r="C67" s="31"/>
      <c r="D67" s="255"/>
      <c r="E67" s="255"/>
      <c r="F67" s="255"/>
      <c r="G67" s="256"/>
      <c r="H67" s="307"/>
    </row>
    <row r="68" spans="1:8" s="260" customFormat="1">
      <c r="A68" s="258"/>
      <c r="B68" s="258"/>
      <c r="C68" s="31"/>
      <c r="D68" s="255"/>
      <c r="E68" s="255"/>
      <c r="F68" s="255"/>
      <c r="G68" s="256"/>
      <c r="H68" s="307"/>
    </row>
    <row r="69" spans="1:8" s="260" customFormat="1">
      <c r="A69" s="258"/>
      <c r="B69" s="258"/>
      <c r="C69" s="31"/>
      <c r="D69" s="255"/>
      <c r="E69" s="255"/>
      <c r="F69" s="255"/>
      <c r="G69" s="256"/>
      <c r="H69" s="307"/>
    </row>
    <row r="70" spans="1:8" s="260" customFormat="1">
      <c r="A70" s="258"/>
      <c r="B70" s="258"/>
      <c r="C70" s="31"/>
      <c r="D70" s="255"/>
      <c r="E70" s="255"/>
      <c r="F70" s="255"/>
      <c r="G70" s="256"/>
      <c r="H70" s="307"/>
    </row>
    <row r="71" spans="1:8" s="260" customFormat="1">
      <c r="A71" s="258"/>
      <c r="B71" s="258"/>
      <c r="C71" s="31"/>
      <c r="D71" s="255"/>
      <c r="E71" s="255"/>
      <c r="F71" s="255"/>
      <c r="G71" s="256"/>
      <c r="H71" s="307"/>
    </row>
    <row r="72" spans="1:8" s="260" customFormat="1">
      <c r="A72" s="258"/>
      <c r="B72" s="258"/>
      <c r="C72" s="31"/>
      <c r="D72" s="255"/>
      <c r="E72" s="255"/>
      <c r="F72" s="255"/>
      <c r="G72" s="256"/>
      <c r="H72" s="307"/>
    </row>
    <row r="73" spans="1:8" s="260" customFormat="1">
      <c r="A73" s="258"/>
      <c r="B73" s="258"/>
      <c r="C73" s="31"/>
      <c r="D73" s="255"/>
      <c r="E73" s="255"/>
      <c r="F73" s="255"/>
      <c r="G73" s="256"/>
      <c r="H73" s="307"/>
    </row>
    <row r="74" spans="1:8" s="260" customFormat="1">
      <c r="A74" s="258"/>
      <c r="B74" s="258"/>
      <c r="C74" s="31"/>
      <c r="D74" s="255"/>
      <c r="E74" s="255"/>
      <c r="F74" s="255"/>
      <c r="G74" s="256"/>
      <c r="H74" s="307"/>
    </row>
    <row r="75" spans="1:8" s="260" customFormat="1">
      <c r="A75" s="258"/>
      <c r="B75" s="258"/>
      <c r="C75" s="31"/>
      <c r="D75" s="255"/>
      <c r="E75" s="255"/>
      <c r="F75" s="255"/>
      <c r="G75" s="256"/>
      <c r="H75" s="307"/>
    </row>
    <row r="76" spans="1:8" s="260" customFormat="1">
      <c r="A76" s="258"/>
      <c r="B76" s="258"/>
      <c r="C76" s="31"/>
      <c r="D76" s="255"/>
      <c r="E76" s="255"/>
      <c r="F76" s="255"/>
      <c r="G76" s="256"/>
      <c r="H76" s="307"/>
    </row>
    <row r="77" spans="1:8" s="260" customFormat="1">
      <c r="A77" s="258"/>
      <c r="B77" s="258"/>
      <c r="C77" s="31"/>
      <c r="D77" s="255"/>
      <c r="E77" s="255"/>
      <c r="F77" s="255"/>
      <c r="G77" s="256"/>
      <c r="H77" s="307"/>
    </row>
    <row r="78" spans="1:8" s="260" customFormat="1">
      <c r="A78" s="258"/>
      <c r="B78" s="258"/>
      <c r="C78" s="31"/>
      <c r="D78" s="255"/>
      <c r="E78" s="255"/>
      <c r="F78" s="255"/>
      <c r="G78" s="256"/>
      <c r="H78" s="307"/>
    </row>
    <row r="79" spans="1:8" s="260" customFormat="1">
      <c r="A79" s="258"/>
      <c r="B79" s="258"/>
      <c r="C79" s="31"/>
      <c r="D79" s="255"/>
      <c r="E79" s="255"/>
      <c r="F79" s="255"/>
      <c r="G79" s="256"/>
      <c r="H79" s="307"/>
    </row>
    <row r="80" spans="1:8" s="260" customFormat="1">
      <c r="A80" s="258"/>
      <c r="B80" s="258"/>
      <c r="C80" s="31"/>
      <c r="D80" s="255"/>
      <c r="E80" s="255"/>
      <c r="F80" s="255"/>
      <c r="G80" s="256"/>
      <c r="H80" s="307"/>
    </row>
    <row r="81" spans="1:8" s="260" customFormat="1">
      <c r="A81" s="258"/>
      <c r="B81" s="258"/>
      <c r="C81" s="31"/>
      <c r="D81" s="255"/>
      <c r="E81" s="255"/>
      <c r="F81" s="255"/>
      <c r="G81" s="256"/>
      <c r="H81" s="307"/>
    </row>
    <row r="82" spans="1:8" s="260" customFormat="1">
      <c r="A82" s="258"/>
      <c r="B82" s="258"/>
      <c r="C82" s="31"/>
      <c r="D82" s="255"/>
      <c r="E82" s="255"/>
      <c r="F82" s="255"/>
      <c r="G82" s="256"/>
      <c r="H82" s="307"/>
    </row>
    <row r="83" spans="1:8" s="260" customFormat="1">
      <c r="A83" s="258"/>
      <c r="B83" s="258"/>
      <c r="C83" s="31"/>
      <c r="D83" s="255"/>
      <c r="E83" s="255"/>
      <c r="F83" s="255"/>
      <c r="G83" s="256"/>
      <c r="H83" s="307"/>
    </row>
    <row r="84" spans="1:8" s="260" customFormat="1">
      <c r="A84" s="258"/>
      <c r="B84" s="258"/>
      <c r="C84" s="31"/>
      <c r="D84" s="255"/>
      <c r="E84" s="255"/>
      <c r="F84" s="255"/>
      <c r="G84" s="256"/>
      <c r="H84" s="307"/>
    </row>
    <row r="85" spans="1:8" s="260" customFormat="1">
      <c r="A85" s="258"/>
      <c r="B85" s="258"/>
      <c r="C85" s="31"/>
      <c r="D85" s="255"/>
      <c r="E85" s="255"/>
      <c r="F85" s="255"/>
      <c r="G85" s="256"/>
      <c r="H85" s="307"/>
    </row>
    <row r="86" spans="1:8" s="260" customFormat="1">
      <c r="A86" s="258"/>
      <c r="B86" s="258"/>
      <c r="C86" s="31"/>
      <c r="D86" s="255"/>
      <c r="E86" s="255"/>
      <c r="F86" s="255"/>
      <c r="G86" s="256"/>
      <c r="H86" s="307"/>
    </row>
    <row r="87" spans="1:8" s="260" customFormat="1">
      <c r="A87" s="258"/>
      <c r="B87" s="258"/>
      <c r="C87" s="31"/>
      <c r="D87" s="255"/>
      <c r="E87" s="255"/>
      <c r="F87" s="255"/>
      <c r="G87" s="256"/>
      <c r="H87" s="307"/>
    </row>
    <row r="88" spans="1:8" s="260" customFormat="1">
      <c r="A88" s="258"/>
      <c r="B88" s="258"/>
      <c r="C88" s="31"/>
      <c r="D88" s="255"/>
      <c r="E88" s="255"/>
      <c r="F88" s="255"/>
      <c r="G88" s="256"/>
      <c r="H88" s="307"/>
    </row>
    <row r="89" spans="1:8" s="260" customFormat="1">
      <c r="A89" s="258"/>
      <c r="B89" s="258"/>
      <c r="C89" s="31"/>
      <c r="D89" s="255"/>
      <c r="E89" s="255"/>
      <c r="F89" s="255"/>
      <c r="G89" s="256"/>
      <c r="H89" s="307"/>
    </row>
    <row r="90" spans="1:8" s="260" customFormat="1">
      <c r="A90" s="258"/>
      <c r="B90" s="258"/>
      <c r="C90" s="31"/>
      <c r="D90" s="255"/>
      <c r="E90" s="255"/>
      <c r="F90" s="255"/>
      <c r="G90" s="256"/>
      <c r="H90" s="307"/>
    </row>
    <row r="91" spans="1:8" s="260" customFormat="1">
      <c r="A91" s="258"/>
      <c r="B91" s="258"/>
      <c r="C91" s="31"/>
      <c r="D91" s="255"/>
      <c r="E91" s="255"/>
      <c r="F91" s="255"/>
      <c r="G91" s="256"/>
      <c r="H91" s="307"/>
    </row>
    <row r="92" spans="1:8" s="260" customFormat="1">
      <c r="A92" s="258"/>
      <c r="B92" s="258"/>
      <c r="C92" s="31"/>
      <c r="D92" s="255"/>
      <c r="E92" s="255"/>
      <c r="F92" s="255"/>
      <c r="G92" s="256"/>
      <c r="H92" s="307"/>
    </row>
    <row r="93" spans="1:8" s="260" customFormat="1">
      <c r="A93" s="258"/>
      <c r="B93" s="258"/>
      <c r="C93" s="31"/>
      <c r="D93" s="255"/>
      <c r="E93" s="255"/>
      <c r="F93" s="255"/>
      <c r="G93" s="256"/>
      <c r="H93" s="307"/>
    </row>
    <row r="94" spans="1:8" s="260" customFormat="1">
      <c r="A94" s="258"/>
      <c r="B94" s="258"/>
      <c r="C94" s="31"/>
      <c r="D94" s="255"/>
      <c r="E94" s="255"/>
      <c r="F94" s="255"/>
      <c r="G94" s="256"/>
      <c r="H94" s="307"/>
    </row>
    <row r="95" spans="1:8" s="260" customFormat="1">
      <c r="A95" s="258"/>
      <c r="B95" s="258"/>
      <c r="C95" s="31"/>
      <c r="D95" s="255"/>
      <c r="E95" s="255"/>
      <c r="F95" s="255"/>
      <c r="G95" s="256"/>
      <c r="H95" s="307"/>
    </row>
    <row r="96" spans="1:8" s="260" customFormat="1">
      <c r="A96" s="258"/>
      <c r="B96" s="258"/>
      <c r="C96" s="31"/>
      <c r="D96" s="255"/>
      <c r="E96" s="255"/>
      <c r="F96" s="255"/>
      <c r="G96" s="256"/>
      <c r="H96" s="307"/>
    </row>
    <row r="97" spans="1:8" s="260" customFormat="1">
      <c r="A97" s="258"/>
      <c r="B97" s="258"/>
      <c r="C97" s="31"/>
      <c r="D97" s="255"/>
      <c r="E97" s="255"/>
      <c r="F97" s="255"/>
      <c r="G97" s="256"/>
      <c r="H97" s="307"/>
    </row>
    <row r="98" spans="1:8" s="260" customFormat="1">
      <c r="A98" s="258"/>
      <c r="B98" s="258"/>
      <c r="C98" s="31"/>
      <c r="D98" s="255"/>
      <c r="E98" s="255"/>
      <c r="F98" s="255"/>
      <c r="G98" s="256"/>
      <c r="H98" s="307"/>
    </row>
    <row r="99" spans="1:8" s="260" customFormat="1">
      <c r="A99" s="258"/>
      <c r="B99" s="258"/>
      <c r="C99" s="31"/>
      <c r="D99" s="255"/>
      <c r="E99" s="255"/>
      <c r="F99" s="255"/>
      <c r="G99" s="256"/>
      <c r="H99" s="307"/>
    </row>
    <row r="100" spans="1:8" s="260" customFormat="1">
      <c r="A100" s="258"/>
      <c r="B100" s="258"/>
      <c r="C100" s="31"/>
      <c r="D100" s="255"/>
      <c r="E100" s="255"/>
      <c r="F100" s="255"/>
      <c r="G100" s="256"/>
      <c r="H100" s="307"/>
    </row>
    <row r="101" spans="1:8" s="260" customFormat="1">
      <c r="A101" s="258"/>
      <c r="B101" s="258"/>
      <c r="C101" s="31"/>
      <c r="D101" s="255"/>
      <c r="E101" s="255"/>
      <c r="F101" s="255"/>
      <c r="G101" s="256"/>
      <c r="H101" s="307"/>
    </row>
    <row r="102" spans="1:8" s="260" customFormat="1">
      <c r="A102" s="258"/>
      <c r="B102" s="258"/>
      <c r="C102" s="31"/>
      <c r="D102" s="255"/>
      <c r="E102" s="255"/>
      <c r="F102" s="255"/>
      <c r="G102" s="256"/>
      <c r="H102" s="307"/>
    </row>
    <row r="103" spans="1:8" s="260" customFormat="1">
      <c r="A103" s="258"/>
      <c r="B103" s="258"/>
      <c r="C103" s="31"/>
      <c r="D103" s="255"/>
      <c r="E103" s="255"/>
      <c r="F103" s="255"/>
      <c r="G103" s="256"/>
      <c r="H103" s="307"/>
    </row>
    <row r="104" spans="1:8" s="260" customFormat="1">
      <c r="A104" s="258"/>
      <c r="B104" s="258"/>
      <c r="C104" s="31"/>
      <c r="D104" s="255"/>
      <c r="E104" s="255"/>
      <c r="F104" s="255"/>
      <c r="G104" s="256"/>
      <c r="H104" s="307"/>
    </row>
    <row r="105" spans="1:8" s="260" customFormat="1">
      <c r="A105" s="258"/>
      <c r="B105" s="258"/>
      <c r="C105" s="31"/>
      <c r="D105" s="255"/>
      <c r="E105" s="255"/>
      <c r="F105" s="255"/>
      <c r="G105" s="256"/>
      <c r="H105" s="307"/>
    </row>
    <row r="106" spans="1:8" s="260" customFormat="1">
      <c r="A106" s="258"/>
      <c r="B106" s="258"/>
      <c r="C106" s="31"/>
      <c r="D106" s="255"/>
      <c r="E106" s="255"/>
      <c r="F106" s="255"/>
      <c r="G106" s="256"/>
      <c r="H106" s="307"/>
    </row>
    <row r="107" spans="1:8" s="260" customFormat="1">
      <c r="A107" s="258"/>
      <c r="B107" s="258"/>
      <c r="C107" s="31"/>
      <c r="D107" s="255"/>
      <c r="E107" s="255"/>
      <c r="F107" s="255"/>
      <c r="G107" s="256"/>
      <c r="H107" s="307"/>
    </row>
    <row r="108" spans="1:8" s="260" customFormat="1">
      <c r="A108" s="258"/>
      <c r="B108" s="258"/>
      <c r="C108" s="31"/>
      <c r="D108" s="255"/>
      <c r="E108" s="255"/>
      <c r="F108" s="255"/>
      <c r="G108" s="256"/>
      <c r="H108" s="307"/>
    </row>
  </sheetData>
  <mergeCells count="6">
    <mergeCell ref="A1:C1"/>
    <mergeCell ref="G1:H1"/>
    <mergeCell ref="A2:C2"/>
    <mergeCell ref="G2:H2"/>
    <mergeCell ref="A3:D3"/>
    <mergeCell ref="A4:H4"/>
  </mergeCells>
  <pageMargins left="0.41" right="0.19" top="0.46" bottom="0.15" header="0" footer="0"/>
  <pageSetup paperSize="9" orientation="landscape" r:id="rId1"/>
  <headerFooter alignWithMargins="0">
    <oddFooter>&amp;R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21"/>
  <sheetViews>
    <sheetView zoomScale="85" zoomScaleNormal="85" workbookViewId="0">
      <selection activeCell="D29" sqref="D29"/>
    </sheetView>
  </sheetViews>
  <sheetFormatPr defaultColWidth="8.77734375" defaultRowHeight="15.75"/>
  <cols>
    <col min="1" max="1" width="5.77734375" style="261" customWidth="1"/>
    <col min="2" max="2" width="13.6640625" style="261" customWidth="1"/>
    <col min="3" max="3" width="25.77734375" style="349" customWidth="1"/>
    <col min="4" max="4" width="20.109375" style="361" customWidth="1"/>
    <col min="5" max="5" width="21.6640625" style="260" customWidth="1"/>
    <col min="6" max="6" width="23.109375" style="260" customWidth="1"/>
    <col min="7" max="7" width="12.6640625" style="260" customWidth="1"/>
    <col min="8" max="8" width="5.21875" style="260" customWidth="1"/>
    <col min="9" max="16384" width="8.77734375" style="260"/>
  </cols>
  <sheetData>
    <row r="1" spans="1:8" s="30" customFormat="1" ht="51.6" customHeight="1">
      <c r="A1" s="520" t="s">
        <v>1831</v>
      </c>
      <c r="B1" s="520"/>
      <c r="C1" s="520"/>
      <c r="D1" s="360"/>
      <c r="E1" s="520" t="s">
        <v>1830</v>
      </c>
      <c r="F1" s="520"/>
      <c r="G1" s="520"/>
      <c r="H1" s="520"/>
    </row>
    <row r="2" spans="1:8" ht="69.599999999999994" customHeight="1">
      <c r="A2" s="521" t="s">
        <v>1877</v>
      </c>
      <c r="B2" s="521"/>
      <c r="C2" s="521"/>
      <c r="D2" s="521"/>
      <c r="E2" s="521"/>
      <c r="F2" s="521"/>
      <c r="G2" s="521"/>
      <c r="H2" s="521"/>
    </row>
    <row r="3" spans="1:8" ht="31.5">
      <c r="A3" s="283" t="s">
        <v>8</v>
      </c>
      <c r="B3" s="283" t="s">
        <v>0</v>
      </c>
      <c r="C3" s="283" t="s">
        <v>5</v>
      </c>
      <c r="D3" s="283" t="s">
        <v>6</v>
      </c>
      <c r="E3" s="283" t="s">
        <v>7</v>
      </c>
      <c r="F3" s="283" t="s">
        <v>323</v>
      </c>
      <c r="G3" s="308" t="s">
        <v>10</v>
      </c>
      <c r="H3" s="283" t="s">
        <v>9</v>
      </c>
    </row>
    <row r="4" spans="1:8">
      <c r="A4" s="489" t="s">
        <v>1827</v>
      </c>
      <c r="B4" s="489"/>
      <c r="C4" s="489"/>
      <c r="D4" s="489"/>
      <c r="E4" s="489"/>
      <c r="F4" s="489"/>
      <c r="G4" s="273">
        <f>SUM(G5:G12)</f>
        <v>783000000</v>
      </c>
      <c r="H4" s="287"/>
    </row>
    <row r="5" spans="1:8" ht="31.5">
      <c r="A5" s="319">
        <v>1</v>
      </c>
      <c r="B5" s="319" t="s">
        <v>1530</v>
      </c>
      <c r="C5" s="302" t="s">
        <v>1198</v>
      </c>
      <c r="D5" s="285" t="s">
        <v>1197</v>
      </c>
      <c r="E5" s="280" t="s">
        <v>1704</v>
      </c>
      <c r="F5" s="280" t="s">
        <v>1403</v>
      </c>
      <c r="G5" s="236">
        <v>110000000</v>
      </c>
      <c r="H5" s="287"/>
    </row>
    <row r="6" spans="1:8" ht="94.5">
      <c r="A6" s="319">
        <v>2</v>
      </c>
      <c r="B6" s="319" t="s">
        <v>1531</v>
      </c>
      <c r="C6" s="280" t="s">
        <v>1725</v>
      </c>
      <c r="D6" s="285" t="s">
        <v>166</v>
      </c>
      <c r="E6" s="285" t="s">
        <v>167</v>
      </c>
      <c r="F6" s="300" t="s">
        <v>1399</v>
      </c>
      <c r="G6" s="236">
        <v>36000000</v>
      </c>
      <c r="H6" s="287"/>
    </row>
    <row r="7" spans="1:8" ht="78.75">
      <c r="A7" s="319">
        <v>3</v>
      </c>
      <c r="B7" s="319" t="s">
        <v>1532</v>
      </c>
      <c r="C7" s="280" t="s">
        <v>168</v>
      </c>
      <c r="D7" s="285" t="s">
        <v>169</v>
      </c>
      <c r="E7" s="285" t="s">
        <v>170</v>
      </c>
      <c r="F7" s="300" t="s">
        <v>1400</v>
      </c>
      <c r="G7" s="236">
        <v>85000000</v>
      </c>
      <c r="H7" s="287"/>
    </row>
    <row r="8" spans="1:8" ht="47.25">
      <c r="A8" s="319">
        <v>4</v>
      </c>
      <c r="B8" s="319" t="s">
        <v>1533</v>
      </c>
      <c r="C8" s="280" t="s">
        <v>1668</v>
      </c>
      <c r="D8" s="285" t="s">
        <v>171</v>
      </c>
      <c r="E8" s="281" t="s">
        <v>172</v>
      </c>
      <c r="F8" s="300" t="s">
        <v>1401</v>
      </c>
      <c r="G8" s="236">
        <v>80000000</v>
      </c>
      <c r="H8" s="287"/>
    </row>
    <row r="9" spans="1:8" ht="47.25">
      <c r="A9" s="319">
        <v>5</v>
      </c>
      <c r="B9" s="319" t="s">
        <v>1534</v>
      </c>
      <c r="C9" s="280" t="s">
        <v>173</v>
      </c>
      <c r="D9" s="285" t="s">
        <v>174</v>
      </c>
      <c r="E9" s="281" t="s">
        <v>1672</v>
      </c>
      <c r="F9" s="300" t="s">
        <v>1402</v>
      </c>
      <c r="G9" s="236">
        <v>117000000</v>
      </c>
      <c r="H9" s="287"/>
    </row>
    <row r="10" spans="1:8" ht="47.25">
      <c r="A10" s="319">
        <v>6</v>
      </c>
      <c r="B10" s="319" t="s">
        <v>1535</v>
      </c>
      <c r="C10" s="280" t="s">
        <v>175</v>
      </c>
      <c r="D10" s="285" t="s">
        <v>176</v>
      </c>
      <c r="E10" s="281" t="s">
        <v>177</v>
      </c>
      <c r="F10" s="301" t="s">
        <v>1398</v>
      </c>
      <c r="G10" s="236">
        <v>165000000</v>
      </c>
      <c r="H10" s="287"/>
    </row>
    <row r="11" spans="1:8" ht="47.25">
      <c r="A11" s="319">
        <v>7</v>
      </c>
      <c r="B11" s="319" t="s">
        <v>1536</v>
      </c>
      <c r="C11" s="280" t="s">
        <v>1396</v>
      </c>
      <c r="D11" s="285" t="s">
        <v>178</v>
      </c>
      <c r="E11" s="281" t="s">
        <v>1748</v>
      </c>
      <c r="F11" s="300" t="s">
        <v>1397</v>
      </c>
      <c r="G11" s="236">
        <v>80000000</v>
      </c>
      <c r="H11" s="287"/>
    </row>
    <row r="12" spans="1:8" ht="117" customHeight="1">
      <c r="A12" s="319">
        <v>8</v>
      </c>
      <c r="B12" s="319" t="s">
        <v>1537</v>
      </c>
      <c r="C12" s="280" t="s">
        <v>1408</v>
      </c>
      <c r="D12" s="285" t="s">
        <v>179</v>
      </c>
      <c r="E12" s="281" t="s">
        <v>180</v>
      </c>
      <c r="F12" s="300" t="s">
        <v>1404</v>
      </c>
      <c r="G12" s="236">
        <v>110000000</v>
      </c>
      <c r="H12" s="287"/>
    </row>
    <row r="13" spans="1:8">
      <c r="A13" s="524" t="s">
        <v>1826</v>
      </c>
      <c r="B13" s="525"/>
      <c r="C13" s="525"/>
      <c r="D13" s="525"/>
      <c r="E13" s="525"/>
      <c r="F13" s="526"/>
      <c r="G13" s="273">
        <f>SUM(G14:G16)</f>
        <v>39000000</v>
      </c>
      <c r="H13" s="316"/>
    </row>
    <row r="14" spans="1:8" ht="47.25">
      <c r="A14" s="318"/>
      <c r="B14" s="16" t="s">
        <v>1600</v>
      </c>
      <c r="C14" s="237" t="s">
        <v>437</v>
      </c>
      <c r="D14" s="211" t="s">
        <v>438</v>
      </c>
      <c r="E14" s="237" t="s">
        <v>439</v>
      </c>
      <c r="F14" s="237" t="s">
        <v>441</v>
      </c>
      <c r="G14" s="236">
        <v>13000000</v>
      </c>
      <c r="H14" s="316"/>
    </row>
    <row r="15" spans="1:8" ht="47.25">
      <c r="A15" s="318"/>
      <c r="B15" s="16" t="s">
        <v>1601</v>
      </c>
      <c r="C15" s="237" t="s">
        <v>1726</v>
      </c>
      <c r="D15" s="211" t="s">
        <v>442</v>
      </c>
      <c r="E15" s="237" t="s">
        <v>443</v>
      </c>
      <c r="F15" s="237" t="s">
        <v>445</v>
      </c>
      <c r="G15" s="236">
        <v>13000000</v>
      </c>
      <c r="H15" s="316"/>
    </row>
    <row r="16" spans="1:8" ht="76.900000000000006" customHeight="1">
      <c r="A16" s="23">
        <v>1</v>
      </c>
      <c r="B16" s="16" t="s">
        <v>1602</v>
      </c>
      <c r="C16" s="237" t="s">
        <v>446</v>
      </c>
      <c r="D16" s="211" t="s">
        <v>447</v>
      </c>
      <c r="E16" s="237" t="s">
        <v>448</v>
      </c>
      <c r="F16" s="237" t="s">
        <v>397</v>
      </c>
      <c r="G16" s="236">
        <v>13000000</v>
      </c>
      <c r="H16" s="317"/>
    </row>
    <row r="17" spans="1:8">
      <c r="A17" s="522" t="s">
        <v>1828</v>
      </c>
      <c r="B17" s="522"/>
      <c r="C17" s="522"/>
      <c r="D17" s="522"/>
      <c r="E17" s="522"/>
      <c r="F17" s="522"/>
      <c r="G17" s="273">
        <f>SUM(G18:G18)</f>
        <v>18000000</v>
      </c>
      <c r="H17" s="316"/>
    </row>
    <row r="18" spans="1:8" ht="47.25">
      <c r="A18" s="23">
        <v>1</v>
      </c>
      <c r="B18" s="23" t="s">
        <v>1464</v>
      </c>
      <c r="C18" s="237" t="s">
        <v>215</v>
      </c>
      <c r="D18" s="211" t="s">
        <v>216</v>
      </c>
      <c r="E18" s="237" t="s">
        <v>1751</v>
      </c>
      <c r="F18" s="234" t="s">
        <v>1480</v>
      </c>
      <c r="G18" s="236">
        <v>18000000</v>
      </c>
      <c r="H18" s="317"/>
    </row>
    <row r="19" spans="1:8">
      <c r="A19" s="523" t="s">
        <v>1829</v>
      </c>
      <c r="B19" s="523"/>
      <c r="C19" s="523"/>
      <c r="D19" s="523"/>
      <c r="E19" s="523"/>
      <c r="F19" s="523"/>
      <c r="G19" s="273">
        <f>SUM(G17+G13+G4)</f>
        <v>840000000</v>
      </c>
      <c r="H19" s="317"/>
    </row>
    <row r="21" spans="1:8" ht="108" customHeight="1">
      <c r="E21" s="519" t="s">
        <v>1832</v>
      </c>
      <c r="F21" s="519"/>
      <c r="G21" s="519"/>
      <c r="H21" s="519"/>
    </row>
  </sheetData>
  <mergeCells count="8">
    <mergeCell ref="A19:F19"/>
    <mergeCell ref="E21:H21"/>
    <mergeCell ref="A1:C1"/>
    <mergeCell ref="E1:H1"/>
    <mergeCell ref="A2:H2"/>
    <mergeCell ref="A4:F4"/>
    <mergeCell ref="A13:F13"/>
    <mergeCell ref="A17:F17"/>
  </mergeCells>
  <dataValidations count="1">
    <dataValidation type="list" allowBlank="1" sqref="E6:E12">
      <formula1>#REF!</formula1>
    </dataValidation>
  </dataValidations>
  <pageMargins left="0.43307086614173229" right="0.23622047244094491" top="0.74803149606299213" bottom="0.74803149606299213" header="0.31496062992125984" footer="0.31496062992125984"/>
  <pageSetup paperSize="9"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0"/>
  <sheetViews>
    <sheetView topLeftCell="A7" zoomScale="115" zoomScaleNormal="115" workbookViewId="0">
      <selection activeCell="C13" sqref="C13"/>
    </sheetView>
  </sheetViews>
  <sheetFormatPr defaultColWidth="8.77734375" defaultRowHeight="15"/>
  <cols>
    <col min="1" max="1" width="5.77734375" style="328" customWidth="1"/>
    <col min="2" max="2" width="13.6640625" style="328" customWidth="1"/>
    <col min="3" max="3" width="25.77734375" style="329" customWidth="1"/>
    <col min="4" max="4" width="19.33203125" style="327" customWidth="1"/>
    <col min="5" max="5" width="21.6640625" style="327" customWidth="1"/>
    <col min="6" max="6" width="23.109375" style="327" customWidth="1"/>
    <col min="7" max="7" width="13.88671875" style="327" customWidth="1"/>
    <col min="8" max="8" width="5.21875" style="327" customWidth="1"/>
    <col min="9" max="16384" width="8.77734375" style="327"/>
  </cols>
  <sheetData>
    <row r="1" spans="1:8" s="326" customFormat="1" ht="51" customHeight="1">
      <c r="A1" s="520" t="s">
        <v>1831</v>
      </c>
      <c r="B1" s="520"/>
      <c r="C1" s="520"/>
      <c r="D1" s="325"/>
      <c r="E1" s="520" t="s">
        <v>1830</v>
      </c>
      <c r="F1" s="520"/>
      <c r="G1" s="520"/>
      <c r="H1" s="520"/>
    </row>
    <row r="2" spans="1:8" ht="61.9" customHeight="1">
      <c r="A2" s="521" t="s">
        <v>1850</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ht="15.75">
      <c r="A4" s="489" t="s">
        <v>1827</v>
      </c>
      <c r="B4" s="489"/>
      <c r="C4" s="489"/>
      <c r="D4" s="489"/>
      <c r="E4" s="489"/>
      <c r="F4" s="489"/>
      <c r="G4" s="273">
        <f>SUM(G5:G5)</f>
        <v>87000000</v>
      </c>
      <c r="H4" s="287"/>
    </row>
    <row r="5" spans="1:8" ht="63">
      <c r="A5" s="319" t="s">
        <v>1816</v>
      </c>
      <c r="B5" s="281" t="s">
        <v>1501</v>
      </c>
      <c r="C5" s="280" t="s">
        <v>1252</v>
      </c>
      <c r="D5" s="280" t="s">
        <v>98</v>
      </c>
      <c r="E5" s="297" t="s">
        <v>1733</v>
      </c>
      <c r="F5" s="280" t="s">
        <v>1261</v>
      </c>
      <c r="G5" s="304">
        <v>87000000</v>
      </c>
      <c r="H5" s="287"/>
    </row>
    <row r="6" spans="1:8" ht="15.75">
      <c r="A6" s="524" t="s">
        <v>1826</v>
      </c>
      <c r="B6" s="525"/>
      <c r="C6" s="525"/>
      <c r="D6" s="525"/>
      <c r="E6" s="525"/>
      <c r="F6" s="526"/>
      <c r="G6" s="273">
        <f>SUM(G7:G8)</f>
        <v>28000000</v>
      </c>
      <c r="H6" s="316"/>
    </row>
    <row r="7" spans="1:8" ht="47.25">
      <c r="A7" s="318"/>
      <c r="B7" s="15" t="s">
        <v>1597</v>
      </c>
      <c r="C7" s="244" t="s">
        <v>1779</v>
      </c>
      <c r="D7" s="244" t="s">
        <v>383</v>
      </c>
      <c r="E7" s="240" t="s">
        <v>1780</v>
      </c>
      <c r="F7" s="237" t="s">
        <v>1878</v>
      </c>
      <c r="G7" s="236">
        <v>14000000</v>
      </c>
      <c r="H7" s="316"/>
    </row>
    <row r="8" spans="1:8" ht="63">
      <c r="A8" s="318"/>
      <c r="B8" s="15" t="s">
        <v>1598</v>
      </c>
      <c r="C8" s="244" t="s">
        <v>1782</v>
      </c>
      <c r="D8" s="244" t="s">
        <v>385</v>
      </c>
      <c r="E8" s="244" t="s">
        <v>386</v>
      </c>
      <c r="F8" s="267" t="s">
        <v>1452</v>
      </c>
      <c r="G8" s="268">
        <v>14000000</v>
      </c>
      <c r="H8" s="316"/>
    </row>
    <row r="9" spans="1:8" ht="21.6" customHeight="1">
      <c r="A9" s="523" t="s">
        <v>1829</v>
      </c>
      <c r="B9" s="523"/>
      <c r="C9" s="523"/>
      <c r="D9" s="523"/>
      <c r="E9" s="523"/>
      <c r="F9" s="523"/>
      <c r="G9" s="273">
        <f>SUM(G6+G4)</f>
        <v>115000000</v>
      </c>
      <c r="H9" s="317"/>
    </row>
    <row r="10" spans="1:8" ht="100.9" customHeight="1">
      <c r="E10" s="519" t="s">
        <v>1876</v>
      </c>
      <c r="F10" s="519"/>
      <c r="G10" s="519"/>
      <c r="H10" s="519"/>
    </row>
  </sheetData>
  <mergeCells count="7">
    <mergeCell ref="A9:F9"/>
    <mergeCell ref="E10:H10"/>
    <mergeCell ref="A1:C1"/>
    <mergeCell ref="E1:H1"/>
    <mergeCell ref="A2:H2"/>
    <mergeCell ref="A4:F4"/>
    <mergeCell ref="A6:F6"/>
  </mergeCells>
  <pageMargins left="0.43307086614173229" right="0.23622047244094491" top="0.74803149606299213" bottom="0.15748031496062992" header="0.31496062992125984" footer="0.31496062992125984"/>
  <pageSetup paperSize="9"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2"/>
  <sheetViews>
    <sheetView zoomScale="115" zoomScaleNormal="115" workbookViewId="0">
      <selection activeCell="J2" sqref="J2"/>
    </sheetView>
  </sheetViews>
  <sheetFormatPr defaultColWidth="8.77734375" defaultRowHeight="15"/>
  <cols>
    <col min="1" max="1" width="5.77734375" style="328" customWidth="1"/>
    <col min="2" max="2" width="12.21875" style="328" customWidth="1"/>
    <col min="3" max="3" width="25.77734375" style="329" customWidth="1"/>
    <col min="4" max="4" width="21.109375" style="327" customWidth="1"/>
    <col min="5" max="5" width="21.6640625" style="327" customWidth="1"/>
    <col min="6" max="6" width="23.109375" style="327" customWidth="1"/>
    <col min="7" max="7" width="13.88671875" style="327" customWidth="1"/>
    <col min="8" max="8" width="5.21875" style="327" customWidth="1"/>
    <col min="9" max="16384" width="8.77734375" style="327"/>
  </cols>
  <sheetData>
    <row r="1" spans="1:8" s="326" customFormat="1" ht="57.6" customHeight="1">
      <c r="A1" s="520" t="s">
        <v>1831</v>
      </c>
      <c r="B1" s="520"/>
      <c r="C1" s="520"/>
      <c r="D1" s="325"/>
      <c r="E1" s="520" t="s">
        <v>1830</v>
      </c>
      <c r="F1" s="520"/>
      <c r="G1" s="520"/>
      <c r="H1" s="520"/>
    </row>
    <row r="2" spans="1:8" ht="69.599999999999994" customHeight="1">
      <c r="A2" s="521" t="s">
        <v>1851</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ht="15.75">
      <c r="A4" s="489" t="s">
        <v>1827</v>
      </c>
      <c r="B4" s="489"/>
      <c r="C4" s="489"/>
      <c r="D4" s="489"/>
      <c r="E4" s="489"/>
      <c r="F4" s="489"/>
      <c r="G4" s="273">
        <f>SUM(G5:G9)</f>
        <v>390000000</v>
      </c>
      <c r="H4" s="287"/>
    </row>
    <row r="5" spans="1:8" ht="78.75">
      <c r="A5" s="319" t="s">
        <v>1816</v>
      </c>
      <c r="B5" s="319" t="s">
        <v>1495</v>
      </c>
      <c r="C5" s="294" t="s">
        <v>217</v>
      </c>
      <c r="D5" s="294" t="s">
        <v>218</v>
      </c>
      <c r="E5" s="294" t="s">
        <v>1761</v>
      </c>
      <c r="F5" s="294" t="s">
        <v>1615</v>
      </c>
      <c r="G5" s="330">
        <v>21000000</v>
      </c>
      <c r="H5" s="287"/>
    </row>
    <row r="6" spans="1:8" ht="78.75">
      <c r="A6" s="319" t="s">
        <v>1814</v>
      </c>
      <c r="B6" s="319" t="s">
        <v>1496</v>
      </c>
      <c r="C6" s="294" t="s">
        <v>219</v>
      </c>
      <c r="D6" s="294" t="s">
        <v>220</v>
      </c>
      <c r="E6" s="294" t="s">
        <v>1692</v>
      </c>
      <c r="F6" s="294" t="s">
        <v>1260</v>
      </c>
      <c r="G6" s="330">
        <v>114000000</v>
      </c>
      <c r="H6" s="287"/>
    </row>
    <row r="7" spans="1:8" ht="47.25">
      <c r="A7" s="319" t="s">
        <v>1815</v>
      </c>
      <c r="B7" s="319" t="s">
        <v>1498</v>
      </c>
      <c r="C7" s="294" t="s">
        <v>1671</v>
      </c>
      <c r="D7" s="294" t="s">
        <v>221</v>
      </c>
      <c r="E7" s="294" t="s">
        <v>1743</v>
      </c>
      <c r="F7" s="295" t="s">
        <v>1439</v>
      </c>
      <c r="G7" s="330">
        <v>86000000</v>
      </c>
      <c r="H7" s="287"/>
    </row>
    <row r="8" spans="1:8" ht="63">
      <c r="A8" s="319" t="s">
        <v>1817</v>
      </c>
      <c r="B8" s="338" t="s">
        <v>1499</v>
      </c>
      <c r="C8" s="296" t="s">
        <v>1199</v>
      </c>
      <c r="D8" s="296" t="s">
        <v>222</v>
      </c>
      <c r="E8" s="296" t="s">
        <v>1744</v>
      </c>
      <c r="F8" s="296" t="s">
        <v>223</v>
      </c>
      <c r="G8" s="330">
        <v>85000000</v>
      </c>
      <c r="H8" s="287"/>
    </row>
    <row r="9" spans="1:8" ht="47.25">
      <c r="A9" s="319" t="s">
        <v>1813</v>
      </c>
      <c r="B9" s="319" t="s">
        <v>1500</v>
      </c>
      <c r="C9" s="294" t="s">
        <v>1497</v>
      </c>
      <c r="D9" s="294" t="s">
        <v>224</v>
      </c>
      <c r="E9" s="294" t="s">
        <v>1762</v>
      </c>
      <c r="F9" s="294" t="s">
        <v>1264</v>
      </c>
      <c r="G9" s="330">
        <v>84000000</v>
      </c>
      <c r="H9" s="287"/>
    </row>
    <row r="10" spans="1:8" ht="30" customHeight="1">
      <c r="A10" s="523" t="s">
        <v>1829</v>
      </c>
      <c r="B10" s="523"/>
      <c r="C10" s="523"/>
      <c r="D10" s="523"/>
      <c r="E10" s="523"/>
      <c r="F10" s="523"/>
      <c r="G10" s="273">
        <f>SUM(G4)</f>
        <v>390000000</v>
      </c>
      <c r="H10" s="317"/>
    </row>
    <row r="12" spans="1:8" ht="133.15" customHeight="1">
      <c r="E12" s="519" t="s">
        <v>1832</v>
      </c>
      <c r="F12" s="519"/>
      <c r="G12" s="519"/>
      <c r="H12" s="519"/>
    </row>
  </sheetData>
  <mergeCells count="6">
    <mergeCell ref="A10:F10"/>
    <mergeCell ref="E12:H12"/>
    <mergeCell ref="A1:C1"/>
    <mergeCell ref="E1:H1"/>
    <mergeCell ref="A2:H2"/>
    <mergeCell ref="A4:F4"/>
  </mergeCells>
  <pageMargins left="0.43307086614173229" right="0.23622047244094491" top="0.74803149606299213" bottom="0.55118110236220474" header="0.31496062992125984" footer="0.31496062992125984"/>
  <pageSetup paperSize="9"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254"/>
  <sheetViews>
    <sheetView topLeftCell="A212" zoomScale="80" zoomScaleNormal="80" workbookViewId="0">
      <selection activeCell="D247" sqref="D247"/>
    </sheetView>
  </sheetViews>
  <sheetFormatPr defaultColWidth="9" defaultRowHeight="15.75"/>
  <cols>
    <col min="1" max="1" width="4.44140625" style="6" customWidth="1"/>
    <col min="2" max="2" width="41.21875" style="1" customWidth="1"/>
    <col min="3" max="3" width="39.21875" style="2" customWidth="1"/>
    <col min="4" max="4" width="34.88671875" style="2" customWidth="1"/>
    <col min="5" max="16384" width="9" style="1"/>
  </cols>
  <sheetData>
    <row r="1" spans="1:4" ht="17.25" customHeight="1">
      <c r="A1" s="551" t="s">
        <v>2</v>
      </c>
      <c r="B1" s="551"/>
      <c r="C1" s="551"/>
    </row>
    <row r="2" spans="1:4" ht="17.25" customHeight="1">
      <c r="A2" s="551" t="s">
        <v>3</v>
      </c>
      <c r="B2" s="551"/>
      <c r="C2" s="551"/>
    </row>
    <row r="3" spans="1:4">
      <c r="A3" s="499"/>
      <c r="B3" s="499"/>
      <c r="C3" s="499"/>
    </row>
    <row r="4" spans="1:4" s="7" customFormat="1" ht="60" customHeight="1">
      <c r="A4" s="518" t="s">
        <v>320</v>
      </c>
      <c r="B4" s="518"/>
      <c r="C4" s="518"/>
      <c r="D4" s="518"/>
    </row>
    <row r="5" spans="1:4" s="5" customFormat="1" ht="63">
      <c r="A5" s="84" t="s">
        <v>8</v>
      </c>
      <c r="B5" s="85" t="s">
        <v>5</v>
      </c>
      <c r="C5" s="85" t="s">
        <v>321</v>
      </c>
      <c r="D5" s="85" t="s">
        <v>322</v>
      </c>
    </row>
    <row r="6" spans="1:4">
      <c r="A6" s="548" t="str">
        <f>"Khoa Cơ khí Động lực:    " &amp; COUNT(A7:A12) &amp;"  đề tài"</f>
        <v>Khoa Cơ khí Động lực:    6  đề tài</v>
      </c>
      <c r="B6" s="548"/>
      <c r="C6" s="548"/>
      <c r="D6" s="548"/>
    </row>
    <row r="7" spans="1:4" ht="31.5">
      <c r="A7" s="213">
        <v>1</v>
      </c>
      <c r="B7" s="60" t="s">
        <v>324</v>
      </c>
      <c r="C7" s="60" t="s">
        <v>325</v>
      </c>
      <c r="D7" s="60" t="s">
        <v>326</v>
      </c>
    </row>
    <row r="8" spans="1:4" ht="47.25">
      <c r="A8" s="213">
        <v>2</v>
      </c>
      <c r="B8" s="60" t="s">
        <v>330</v>
      </c>
      <c r="C8" s="65" t="s">
        <v>331</v>
      </c>
      <c r="D8" s="60" t="s">
        <v>332</v>
      </c>
    </row>
    <row r="9" spans="1:4" ht="47.25">
      <c r="A9" s="213">
        <v>3</v>
      </c>
      <c r="B9" s="60" t="s">
        <v>336</v>
      </c>
      <c r="C9" s="60" t="s">
        <v>337</v>
      </c>
      <c r="D9" s="60" t="s">
        <v>332</v>
      </c>
    </row>
    <row r="10" spans="1:4" ht="31.5">
      <c r="A10" s="213">
        <v>4</v>
      </c>
      <c r="B10" s="60" t="s">
        <v>341</v>
      </c>
      <c r="C10" s="60" t="s">
        <v>342</v>
      </c>
      <c r="D10" s="60" t="s">
        <v>343</v>
      </c>
    </row>
    <row r="11" spans="1:4" ht="63">
      <c r="A11" s="213">
        <v>5</v>
      </c>
      <c r="B11" s="60" t="s">
        <v>347</v>
      </c>
      <c r="C11" s="60" t="s">
        <v>348</v>
      </c>
      <c r="D11" s="60" t="s">
        <v>14</v>
      </c>
    </row>
    <row r="12" spans="1:4" ht="63">
      <c r="A12" s="213">
        <v>6</v>
      </c>
      <c r="B12" s="60" t="s">
        <v>352</v>
      </c>
      <c r="C12" s="60" t="s">
        <v>353</v>
      </c>
      <c r="D12" s="60" t="s">
        <v>14</v>
      </c>
    </row>
    <row r="13" spans="1:4">
      <c r="A13" s="548" t="s">
        <v>1194</v>
      </c>
      <c r="B13" s="548"/>
      <c r="C13" s="548"/>
      <c r="D13" s="548"/>
    </row>
    <row r="14" spans="1:4" ht="47.25">
      <c r="A14" s="213">
        <v>7</v>
      </c>
      <c r="B14" s="60" t="s">
        <v>236</v>
      </c>
      <c r="C14" s="60" t="s">
        <v>237</v>
      </c>
      <c r="D14" s="60" t="s">
        <v>238</v>
      </c>
    </row>
    <row r="15" spans="1:4" ht="47.25">
      <c r="A15" s="213">
        <v>8</v>
      </c>
      <c r="B15" s="60" t="s">
        <v>243</v>
      </c>
      <c r="C15" s="60" t="s">
        <v>244</v>
      </c>
      <c r="D15" s="60" t="s">
        <v>245</v>
      </c>
    </row>
    <row r="16" spans="1:4" ht="63">
      <c r="A16" s="213">
        <v>9</v>
      </c>
      <c r="B16" s="60" t="s">
        <v>249</v>
      </c>
      <c r="C16" s="60" t="s">
        <v>250</v>
      </c>
      <c r="D16" s="60" t="s">
        <v>251</v>
      </c>
    </row>
    <row r="17" spans="1:4" ht="47.25">
      <c r="A17" s="213">
        <v>10</v>
      </c>
      <c r="B17" s="60" t="s">
        <v>255</v>
      </c>
      <c r="C17" s="60" t="s">
        <v>256</v>
      </c>
      <c r="D17" s="60" t="s">
        <v>238</v>
      </c>
    </row>
    <row r="18" spans="1:4" ht="47.25">
      <c r="A18" s="213">
        <v>11</v>
      </c>
      <c r="B18" s="60" t="s">
        <v>259</v>
      </c>
      <c r="C18" s="60" t="s">
        <v>260</v>
      </c>
      <c r="D18" s="60" t="s">
        <v>261</v>
      </c>
    </row>
    <row r="19" spans="1:4" ht="63">
      <c r="A19" s="213">
        <v>12</v>
      </c>
      <c r="B19" s="60" t="s">
        <v>265</v>
      </c>
      <c r="C19" s="60" t="s">
        <v>266</v>
      </c>
      <c r="D19" s="60" t="s">
        <v>51</v>
      </c>
    </row>
    <row r="20" spans="1:4" ht="63">
      <c r="A20" s="213">
        <v>13</v>
      </c>
      <c r="B20" s="60" t="s">
        <v>270</v>
      </c>
      <c r="C20" s="60" t="s">
        <v>271</v>
      </c>
      <c r="D20" s="60" t="s">
        <v>272</v>
      </c>
    </row>
    <row r="21" spans="1:4" ht="47.25">
      <c r="A21" s="213">
        <v>14</v>
      </c>
      <c r="B21" s="60" t="s">
        <v>276</v>
      </c>
      <c r="C21" s="60" t="s">
        <v>277</v>
      </c>
      <c r="D21" s="60" t="s">
        <v>51</v>
      </c>
    </row>
    <row r="22" spans="1:4" ht="47.25">
      <c r="A22" s="213">
        <v>15</v>
      </c>
      <c r="B22" s="60" t="s">
        <v>281</v>
      </c>
      <c r="C22" s="60" t="s">
        <v>282</v>
      </c>
      <c r="D22" s="60" t="s">
        <v>62</v>
      </c>
    </row>
    <row r="23" spans="1:4" ht="47.25">
      <c r="A23" s="213">
        <v>16</v>
      </c>
      <c r="B23" s="60" t="s">
        <v>286</v>
      </c>
      <c r="C23" s="60" t="s">
        <v>287</v>
      </c>
      <c r="D23" s="60" t="s">
        <v>52</v>
      </c>
    </row>
    <row r="24" spans="1:4" ht="47.25">
      <c r="A24" s="213">
        <v>17</v>
      </c>
      <c r="B24" s="60" t="s">
        <v>291</v>
      </c>
      <c r="C24" s="60" t="s">
        <v>292</v>
      </c>
      <c r="D24" s="60" t="s">
        <v>52</v>
      </c>
    </row>
    <row r="25" spans="1:4" ht="47.25">
      <c r="A25" s="213">
        <v>18</v>
      </c>
      <c r="B25" s="60" t="s">
        <v>296</v>
      </c>
      <c r="C25" s="60" t="s">
        <v>297</v>
      </c>
      <c r="D25" s="60" t="s">
        <v>298</v>
      </c>
    </row>
    <row r="26" spans="1:4" ht="47.25">
      <c r="A26" s="213">
        <v>19</v>
      </c>
      <c r="B26" s="60" t="s">
        <v>302</v>
      </c>
      <c r="C26" s="60" t="s">
        <v>303</v>
      </c>
      <c r="D26" s="60" t="s">
        <v>304</v>
      </c>
    </row>
    <row r="27" spans="1:4" ht="31.5">
      <c r="A27" s="213">
        <v>20</v>
      </c>
      <c r="B27" s="60" t="s">
        <v>308</v>
      </c>
      <c r="C27" s="60" t="s">
        <v>309</v>
      </c>
      <c r="D27" s="60" t="s">
        <v>310</v>
      </c>
    </row>
    <row r="28" spans="1:4" ht="47.25">
      <c r="A28" s="213">
        <v>21</v>
      </c>
      <c r="B28" s="60" t="s">
        <v>314</v>
      </c>
      <c r="C28" s="60" t="s">
        <v>315</v>
      </c>
      <c r="D28" s="60" t="s">
        <v>316</v>
      </c>
    </row>
    <row r="29" spans="1:4">
      <c r="A29" s="548" t="s">
        <v>363</v>
      </c>
      <c r="B29" s="548"/>
      <c r="C29" s="548"/>
      <c r="D29" s="548"/>
    </row>
    <row r="30" spans="1:4" ht="31.5">
      <c r="A30" s="213">
        <v>22</v>
      </c>
      <c r="B30" s="60" t="s">
        <v>1201</v>
      </c>
      <c r="C30" s="60" t="s">
        <v>364</v>
      </c>
      <c r="D30" s="60" t="s">
        <v>365</v>
      </c>
    </row>
    <row r="31" spans="1:4" ht="47.25">
      <c r="A31" s="213">
        <v>23</v>
      </c>
      <c r="B31" s="60" t="s">
        <v>1202</v>
      </c>
      <c r="C31" s="60" t="s">
        <v>367</v>
      </c>
      <c r="D31" s="60" t="s">
        <v>221</v>
      </c>
    </row>
    <row r="32" spans="1:4" ht="78.75">
      <c r="A32" s="213">
        <v>24</v>
      </c>
      <c r="B32" s="60" t="s">
        <v>1203</v>
      </c>
      <c r="C32" s="60" t="s">
        <v>370</v>
      </c>
      <c r="D32" s="60" t="s">
        <v>371</v>
      </c>
    </row>
    <row r="33" spans="1:19" ht="63">
      <c r="A33" s="213">
        <v>25</v>
      </c>
      <c r="B33" s="60" t="s">
        <v>1204</v>
      </c>
      <c r="C33" s="60" t="s">
        <v>374</v>
      </c>
      <c r="D33" s="60" t="s">
        <v>375</v>
      </c>
    </row>
    <row r="34" spans="1:19" ht="63">
      <c r="A34" s="213">
        <v>26</v>
      </c>
      <c r="B34" s="60" t="s">
        <v>1205</v>
      </c>
      <c r="C34" s="60" t="s">
        <v>378</v>
      </c>
      <c r="D34" s="60" t="s">
        <v>365</v>
      </c>
    </row>
    <row r="35" spans="1:19" ht="63">
      <c r="A35" s="213">
        <v>27</v>
      </c>
      <c r="B35" s="60" t="s">
        <v>1206</v>
      </c>
      <c r="C35" s="60" t="s">
        <v>380</v>
      </c>
      <c r="D35" s="60" t="s">
        <v>225</v>
      </c>
    </row>
    <row r="36" spans="1:19" s="26" customFormat="1">
      <c r="A36" s="548" t="s">
        <v>395</v>
      </c>
      <c r="B36" s="549"/>
      <c r="C36" s="549"/>
      <c r="D36" s="549"/>
      <c r="E36" s="32"/>
      <c r="F36" s="32"/>
      <c r="G36" s="32"/>
      <c r="H36" s="32"/>
      <c r="I36" s="32"/>
      <c r="J36" s="32"/>
      <c r="K36" s="32"/>
      <c r="L36" s="32"/>
      <c r="M36" s="32"/>
      <c r="N36" s="32"/>
      <c r="O36" s="32"/>
      <c r="P36" s="32"/>
      <c r="Q36" s="32"/>
      <c r="R36" s="32"/>
      <c r="S36" s="32"/>
    </row>
    <row r="37" spans="1:19" s="26" customFormat="1" ht="63">
      <c r="A37" s="214">
        <v>28</v>
      </c>
      <c r="B37" s="43" t="s">
        <v>1207</v>
      </c>
      <c r="C37" s="43" t="s">
        <v>387</v>
      </c>
      <c r="D37" s="43" t="s">
        <v>388</v>
      </c>
      <c r="E37" s="32"/>
      <c r="F37" s="32"/>
      <c r="G37" s="32"/>
      <c r="H37" s="32"/>
      <c r="I37" s="32"/>
      <c r="J37" s="32"/>
      <c r="K37" s="32"/>
      <c r="L37" s="32"/>
      <c r="M37" s="32"/>
      <c r="N37" s="32"/>
      <c r="O37" s="32"/>
      <c r="P37" s="32"/>
      <c r="Q37" s="32"/>
      <c r="R37" s="32"/>
      <c r="S37" s="32"/>
    </row>
    <row r="38" spans="1:19" s="26" customFormat="1" ht="78.75">
      <c r="A38" s="214">
        <v>29</v>
      </c>
      <c r="B38" s="43" t="s">
        <v>1208</v>
      </c>
      <c r="C38" s="43" t="s">
        <v>1363</v>
      </c>
      <c r="D38" s="43" t="s">
        <v>392</v>
      </c>
      <c r="E38" s="32"/>
      <c r="F38" s="32"/>
      <c r="G38" s="32"/>
      <c r="H38" s="32"/>
      <c r="I38" s="32"/>
      <c r="J38" s="32"/>
      <c r="K38" s="32"/>
      <c r="L38" s="32"/>
      <c r="M38" s="32"/>
      <c r="N38" s="32"/>
      <c r="O38" s="32"/>
      <c r="P38" s="32"/>
      <c r="Q38" s="32"/>
      <c r="R38" s="32"/>
      <c r="S38" s="32"/>
    </row>
    <row r="39" spans="1:19">
      <c r="A39" s="548" t="s">
        <v>398</v>
      </c>
      <c r="B39" s="548"/>
      <c r="C39" s="548"/>
      <c r="D39" s="548"/>
    </row>
    <row r="40" spans="1:19" ht="94.5">
      <c r="A40" s="215">
        <v>30</v>
      </c>
      <c r="B40" s="69" t="s">
        <v>399</v>
      </c>
      <c r="C40" s="69" t="s">
        <v>400</v>
      </c>
      <c r="D40" s="69" t="s">
        <v>101</v>
      </c>
    </row>
    <row r="41" spans="1:19" ht="31.5">
      <c r="A41" s="215">
        <v>31</v>
      </c>
      <c r="B41" s="69" t="s">
        <v>403</v>
      </c>
      <c r="C41" s="69" t="s">
        <v>404</v>
      </c>
      <c r="D41" s="69" t="s">
        <v>405</v>
      </c>
    </row>
    <row r="42" spans="1:19" ht="31.5">
      <c r="A42" s="215">
        <v>32</v>
      </c>
      <c r="B42" s="69" t="s">
        <v>408</v>
      </c>
      <c r="C42" s="69" t="s">
        <v>409</v>
      </c>
      <c r="D42" s="69" t="s">
        <v>410</v>
      </c>
    </row>
    <row r="43" spans="1:19" ht="63">
      <c r="A43" s="215">
        <v>33</v>
      </c>
      <c r="B43" s="69" t="s">
        <v>412</v>
      </c>
      <c r="C43" s="69" t="s">
        <v>413</v>
      </c>
      <c r="D43" s="69" t="s">
        <v>101</v>
      </c>
    </row>
    <row r="44" spans="1:19" ht="78.75">
      <c r="A44" s="215">
        <v>34</v>
      </c>
      <c r="B44" s="69" t="s">
        <v>416</v>
      </c>
      <c r="C44" s="69" t="s">
        <v>417</v>
      </c>
      <c r="D44" s="69" t="s">
        <v>138</v>
      </c>
    </row>
    <row r="45" spans="1:19" ht="47.25">
      <c r="A45" s="215">
        <v>35</v>
      </c>
      <c r="B45" s="69" t="s">
        <v>420</v>
      </c>
      <c r="C45" s="69" t="s">
        <v>421</v>
      </c>
      <c r="D45" s="69" t="s">
        <v>125</v>
      </c>
    </row>
    <row r="46" spans="1:19" ht="78.75">
      <c r="A46" s="215">
        <v>36</v>
      </c>
      <c r="B46" s="69" t="s">
        <v>424</v>
      </c>
      <c r="C46" s="69" t="s">
        <v>425</v>
      </c>
      <c r="D46" s="69" t="s">
        <v>138</v>
      </c>
    </row>
    <row r="47" spans="1:19" ht="47.25">
      <c r="A47" s="215">
        <v>37</v>
      </c>
      <c r="B47" s="69" t="s">
        <v>428</v>
      </c>
      <c r="C47" s="69" t="s">
        <v>429</v>
      </c>
      <c r="D47" s="69" t="s">
        <v>430</v>
      </c>
    </row>
    <row r="48" spans="1:19">
      <c r="A48" s="215">
        <v>38</v>
      </c>
      <c r="B48" s="69" t="s">
        <v>433</v>
      </c>
      <c r="C48" s="69" t="s">
        <v>434</v>
      </c>
      <c r="D48" s="69" t="s">
        <v>165</v>
      </c>
    </row>
    <row r="49" spans="1:4" s="38" customFormat="1">
      <c r="A49" s="550" t="s">
        <v>459</v>
      </c>
      <c r="B49" s="549"/>
      <c r="C49" s="549"/>
      <c r="D49" s="549"/>
    </row>
    <row r="50" spans="1:4" s="33" customFormat="1" ht="63">
      <c r="A50" s="214">
        <v>39</v>
      </c>
      <c r="B50" s="43" t="s">
        <v>450</v>
      </c>
      <c r="C50" s="43" t="s">
        <v>451</v>
      </c>
      <c r="D50" s="43" t="s">
        <v>452</v>
      </c>
    </row>
    <row r="51" spans="1:4" s="33" customFormat="1" ht="31.5">
      <c r="A51" s="214">
        <v>40</v>
      </c>
      <c r="B51" s="43" t="s">
        <v>455</v>
      </c>
      <c r="C51" s="43" t="s">
        <v>456</v>
      </c>
      <c r="D51" s="43" t="s">
        <v>179</v>
      </c>
    </row>
    <row r="52" spans="1:4" s="9" customFormat="1">
      <c r="A52" s="548" t="s">
        <v>466</v>
      </c>
      <c r="B52" s="548"/>
      <c r="C52" s="548"/>
      <c r="D52" s="548"/>
    </row>
    <row r="53" spans="1:4" ht="126">
      <c r="A53" s="213">
        <v>41</v>
      </c>
      <c r="B53" s="60" t="s">
        <v>463</v>
      </c>
      <c r="C53" s="60" t="s">
        <v>1364</v>
      </c>
      <c r="D53" s="60" t="s">
        <v>465</v>
      </c>
    </row>
    <row r="54" spans="1:4" ht="22.5" customHeight="1">
      <c r="A54" s="545" t="s">
        <v>1362</v>
      </c>
      <c r="B54" s="546"/>
      <c r="C54" s="547"/>
      <c r="D54" s="216"/>
    </row>
    <row r="55" spans="1:4">
      <c r="A55" s="537" t="s">
        <v>1348</v>
      </c>
      <c r="B55" s="537"/>
      <c r="C55" s="537"/>
      <c r="D55" s="537"/>
    </row>
    <row r="56" spans="1:4" ht="47.25">
      <c r="A56" s="213">
        <v>42</v>
      </c>
      <c r="B56" s="43" t="s">
        <v>1222</v>
      </c>
      <c r="C56" s="43" t="s">
        <v>469</v>
      </c>
      <c r="D56" s="43" t="s">
        <v>470</v>
      </c>
    </row>
    <row r="57" spans="1:4" ht="47.25">
      <c r="A57" s="213">
        <v>43</v>
      </c>
      <c r="B57" s="60" t="s">
        <v>1223</v>
      </c>
      <c r="C57" s="60" t="s">
        <v>473</v>
      </c>
      <c r="D57" s="60" t="s">
        <v>470</v>
      </c>
    </row>
    <row r="58" spans="1:4">
      <c r="A58" s="492" t="s">
        <v>1349</v>
      </c>
      <c r="B58" s="492"/>
      <c r="C58" s="492"/>
      <c r="D58" s="492"/>
    </row>
    <row r="59" spans="1:4" ht="47.25">
      <c r="A59" s="217">
        <v>44</v>
      </c>
      <c r="B59" s="43" t="s">
        <v>474</v>
      </c>
      <c r="C59" s="43" t="s">
        <v>1365</v>
      </c>
      <c r="D59" s="43" t="s">
        <v>476</v>
      </c>
    </row>
    <row r="60" spans="1:4" ht="63">
      <c r="A60" s="217">
        <v>45</v>
      </c>
      <c r="B60" s="43" t="s">
        <v>479</v>
      </c>
      <c r="C60" s="43" t="s">
        <v>480</v>
      </c>
      <c r="D60" s="43" t="s">
        <v>481</v>
      </c>
    </row>
    <row r="61" spans="1:4" ht="47.25">
      <c r="A61" s="217">
        <v>46</v>
      </c>
      <c r="B61" s="43" t="s">
        <v>484</v>
      </c>
      <c r="C61" s="43" t="s">
        <v>485</v>
      </c>
      <c r="D61" s="43" t="s">
        <v>486</v>
      </c>
    </row>
    <row r="62" spans="1:4" ht="94.5">
      <c r="A62" s="217">
        <v>47</v>
      </c>
      <c r="B62" s="43" t="s">
        <v>489</v>
      </c>
      <c r="C62" s="43" t="s">
        <v>1366</v>
      </c>
      <c r="D62" s="43" t="s">
        <v>491</v>
      </c>
    </row>
    <row r="63" spans="1:4" ht="78.75">
      <c r="A63" s="217">
        <v>48</v>
      </c>
      <c r="B63" s="43" t="s">
        <v>494</v>
      </c>
      <c r="C63" s="43" t="s">
        <v>495</v>
      </c>
      <c r="D63" s="43" t="s">
        <v>496</v>
      </c>
    </row>
    <row r="64" spans="1:4" ht="63">
      <c r="A64" s="217">
        <v>49</v>
      </c>
      <c r="B64" s="97" t="s">
        <v>499</v>
      </c>
      <c r="C64" s="97" t="s">
        <v>500</v>
      </c>
      <c r="D64" s="97" t="s">
        <v>501</v>
      </c>
    </row>
    <row r="65" spans="1:4" ht="63">
      <c r="A65" s="217">
        <v>50</v>
      </c>
      <c r="B65" s="97" t="s">
        <v>504</v>
      </c>
      <c r="C65" s="97" t="s">
        <v>505</v>
      </c>
      <c r="D65" s="97" t="s">
        <v>501</v>
      </c>
    </row>
    <row r="66" spans="1:4" ht="78.75">
      <c r="A66" s="217">
        <v>51</v>
      </c>
      <c r="B66" s="97" t="s">
        <v>508</v>
      </c>
      <c r="C66" s="97" t="s">
        <v>509</v>
      </c>
      <c r="D66" s="97" t="s">
        <v>510</v>
      </c>
    </row>
    <row r="67" spans="1:4" ht="78.75">
      <c r="A67" s="217">
        <v>52</v>
      </c>
      <c r="B67" s="97" t="s">
        <v>513</v>
      </c>
      <c r="C67" s="97" t="s">
        <v>514</v>
      </c>
      <c r="D67" s="97" t="s">
        <v>510</v>
      </c>
    </row>
    <row r="68" spans="1:4" ht="78.75">
      <c r="A68" s="217">
        <v>53</v>
      </c>
      <c r="B68" s="97" t="s">
        <v>516</v>
      </c>
      <c r="C68" s="97" t="s">
        <v>517</v>
      </c>
      <c r="D68" s="97" t="s">
        <v>518</v>
      </c>
    </row>
    <row r="69" spans="1:4" ht="31.5">
      <c r="A69" s="217">
        <v>54</v>
      </c>
      <c r="B69" s="210" t="s">
        <v>474</v>
      </c>
      <c r="C69" s="210" t="s">
        <v>520</v>
      </c>
      <c r="D69" s="218" t="s">
        <v>521</v>
      </c>
    </row>
    <row r="70" spans="1:4" ht="31.5">
      <c r="A70" s="217">
        <v>55</v>
      </c>
      <c r="B70" s="97" t="s">
        <v>523</v>
      </c>
      <c r="C70" s="97" t="s">
        <v>524</v>
      </c>
      <c r="D70" s="97" t="s">
        <v>525</v>
      </c>
    </row>
    <row r="71" spans="1:4" ht="31.5">
      <c r="A71" s="217">
        <v>56</v>
      </c>
      <c r="B71" s="97" t="s">
        <v>528</v>
      </c>
      <c r="C71" s="97" t="s">
        <v>529</v>
      </c>
      <c r="D71" s="97" t="s">
        <v>525</v>
      </c>
    </row>
    <row r="72" spans="1:4" ht="63">
      <c r="A72" s="217">
        <v>57</v>
      </c>
      <c r="B72" s="97" t="s">
        <v>532</v>
      </c>
      <c r="C72" s="97" t="s">
        <v>533</v>
      </c>
      <c r="D72" s="97" t="s">
        <v>534</v>
      </c>
    </row>
    <row r="73" spans="1:4">
      <c r="A73" s="542" t="s">
        <v>1350</v>
      </c>
      <c r="B73" s="543"/>
      <c r="C73" s="543"/>
      <c r="D73" s="543"/>
    </row>
    <row r="74" spans="1:4" ht="63">
      <c r="A74" s="50">
        <v>58</v>
      </c>
      <c r="B74" s="50" t="s">
        <v>1345</v>
      </c>
      <c r="C74" s="50" t="s">
        <v>537</v>
      </c>
      <c r="D74" s="103" t="s">
        <v>1226</v>
      </c>
    </row>
    <row r="75" spans="1:4" ht="94.5">
      <c r="A75" s="50">
        <v>59</v>
      </c>
      <c r="B75" s="50" t="s">
        <v>540</v>
      </c>
      <c r="C75" s="49" t="s">
        <v>541</v>
      </c>
      <c r="D75" s="47" t="s">
        <v>542</v>
      </c>
    </row>
    <row r="76" spans="1:4" ht="78.75">
      <c r="A76" s="50">
        <v>60</v>
      </c>
      <c r="B76" s="50" t="s">
        <v>545</v>
      </c>
      <c r="C76" s="49" t="s">
        <v>546</v>
      </c>
      <c r="D76" s="47" t="s">
        <v>146</v>
      </c>
    </row>
    <row r="77" spans="1:4" ht="78.75">
      <c r="A77" s="50">
        <v>61</v>
      </c>
      <c r="B77" s="50" t="s">
        <v>549</v>
      </c>
      <c r="C77" s="49" t="s">
        <v>550</v>
      </c>
      <c r="D77" s="47" t="s">
        <v>101</v>
      </c>
    </row>
    <row r="78" spans="1:4" ht="94.5">
      <c r="A78" s="50">
        <v>62</v>
      </c>
      <c r="B78" s="50" t="s">
        <v>553</v>
      </c>
      <c r="C78" s="49" t="s">
        <v>554</v>
      </c>
      <c r="D78" s="47" t="s">
        <v>555</v>
      </c>
    </row>
    <row r="79" spans="1:4" ht="78.75">
      <c r="A79" s="50">
        <v>63</v>
      </c>
      <c r="B79" s="50" t="s">
        <v>558</v>
      </c>
      <c r="C79" s="49" t="s">
        <v>559</v>
      </c>
      <c r="D79" s="47" t="s">
        <v>101</v>
      </c>
    </row>
    <row r="80" spans="1:4" ht="78.75">
      <c r="A80" s="50">
        <v>64</v>
      </c>
      <c r="B80" s="50" t="s">
        <v>562</v>
      </c>
      <c r="C80" s="49" t="s">
        <v>563</v>
      </c>
      <c r="D80" s="47" t="s">
        <v>564</v>
      </c>
    </row>
    <row r="81" spans="1:4" ht="78.75">
      <c r="A81" s="50">
        <v>65</v>
      </c>
      <c r="B81" s="50" t="s">
        <v>567</v>
      </c>
      <c r="C81" s="49" t="s">
        <v>568</v>
      </c>
      <c r="D81" s="47" t="s">
        <v>569</v>
      </c>
    </row>
    <row r="82" spans="1:4" ht="78.75">
      <c r="A82" s="50">
        <v>66</v>
      </c>
      <c r="B82" s="50" t="s">
        <v>572</v>
      </c>
      <c r="C82" s="50" t="s">
        <v>573</v>
      </c>
      <c r="D82" s="47" t="s">
        <v>146</v>
      </c>
    </row>
    <row r="83" spans="1:4" ht="63">
      <c r="A83" s="50">
        <v>67</v>
      </c>
      <c r="B83" s="50" t="s">
        <v>576</v>
      </c>
      <c r="C83" s="49" t="s">
        <v>577</v>
      </c>
      <c r="D83" s="47" t="s">
        <v>112</v>
      </c>
    </row>
    <row r="84" spans="1:4" ht="31.5">
      <c r="A84" s="50">
        <v>68</v>
      </c>
      <c r="B84" s="50" t="s">
        <v>580</v>
      </c>
      <c r="C84" s="49" t="s">
        <v>581</v>
      </c>
      <c r="D84" s="47" t="s">
        <v>582</v>
      </c>
    </row>
    <row r="85" spans="1:4" ht="78.75">
      <c r="A85" s="50">
        <v>69</v>
      </c>
      <c r="B85" s="50" t="s">
        <v>584</v>
      </c>
      <c r="C85" s="49" t="s">
        <v>585</v>
      </c>
      <c r="D85" s="47" t="s">
        <v>112</v>
      </c>
    </row>
    <row r="86" spans="1:4" ht="47.25">
      <c r="A86" s="50">
        <v>70</v>
      </c>
      <c r="B86" s="50" t="s">
        <v>588</v>
      </c>
      <c r="C86" s="49" t="s">
        <v>589</v>
      </c>
      <c r="D86" s="47" t="s">
        <v>110</v>
      </c>
    </row>
    <row r="87" spans="1:4" ht="78.75">
      <c r="A87" s="50">
        <v>71</v>
      </c>
      <c r="B87" s="50" t="s">
        <v>591</v>
      </c>
      <c r="C87" s="49" t="s">
        <v>592</v>
      </c>
      <c r="D87" s="47" t="s">
        <v>593</v>
      </c>
    </row>
    <row r="88" spans="1:4" ht="78.75">
      <c r="A88" s="50">
        <v>72</v>
      </c>
      <c r="B88" s="50" t="s">
        <v>596</v>
      </c>
      <c r="C88" s="49" t="s">
        <v>597</v>
      </c>
      <c r="D88" s="47" t="s">
        <v>164</v>
      </c>
    </row>
    <row r="89" spans="1:4" ht="78.75">
      <c r="A89" s="50">
        <v>73</v>
      </c>
      <c r="B89" s="50" t="s">
        <v>600</v>
      </c>
      <c r="C89" s="49" t="s">
        <v>601</v>
      </c>
      <c r="D89" s="47" t="s">
        <v>602</v>
      </c>
    </row>
    <row r="90" spans="1:4" ht="78.75">
      <c r="A90" s="50">
        <v>74</v>
      </c>
      <c r="B90" s="50" t="s">
        <v>605</v>
      </c>
      <c r="C90" s="50" t="s">
        <v>606</v>
      </c>
      <c r="D90" s="47" t="s">
        <v>607</v>
      </c>
    </row>
    <row r="91" spans="1:4" ht="78.75">
      <c r="A91" s="50">
        <v>75</v>
      </c>
      <c r="B91" s="50" t="s">
        <v>610</v>
      </c>
      <c r="C91" s="49" t="s">
        <v>611</v>
      </c>
      <c r="D91" s="47" t="s">
        <v>542</v>
      </c>
    </row>
    <row r="92" spans="1:4" ht="78.75">
      <c r="A92" s="50">
        <v>76</v>
      </c>
      <c r="B92" s="50" t="s">
        <v>614</v>
      </c>
      <c r="C92" s="50" t="s">
        <v>615</v>
      </c>
      <c r="D92" s="47" t="s">
        <v>616</v>
      </c>
    </row>
    <row r="93" spans="1:4" ht="78.75">
      <c r="A93" s="50">
        <v>77</v>
      </c>
      <c r="B93" s="50" t="s">
        <v>619</v>
      </c>
      <c r="C93" s="219" t="s">
        <v>620</v>
      </c>
      <c r="D93" s="47" t="s">
        <v>430</v>
      </c>
    </row>
    <row r="94" spans="1:4" ht="94.5">
      <c r="A94" s="50">
        <v>78</v>
      </c>
      <c r="B94" s="50" t="s">
        <v>623</v>
      </c>
      <c r="C94" s="50" t="s">
        <v>624</v>
      </c>
      <c r="D94" s="47" t="s">
        <v>430</v>
      </c>
    </row>
    <row r="95" spans="1:4" ht="47.25">
      <c r="A95" s="50">
        <v>79</v>
      </c>
      <c r="B95" s="50" t="s">
        <v>627</v>
      </c>
      <c r="C95" s="219" t="s">
        <v>628</v>
      </c>
      <c r="D95" s="47" t="s">
        <v>629</v>
      </c>
    </row>
    <row r="96" spans="1:4" ht="63">
      <c r="A96" s="50">
        <v>80</v>
      </c>
      <c r="B96" s="50" t="s">
        <v>631</v>
      </c>
      <c r="C96" s="50" t="s">
        <v>632</v>
      </c>
      <c r="D96" s="47" t="s">
        <v>430</v>
      </c>
    </row>
    <row r="97" spans="1:4" ht="78.75">
      <c r="A97" s="50">
        <v>81</v>
      </c>
      <c r="B97" s="50" t="s">
        <v>635</v>
      </c>
      <c r="C97" s="219" t="s">
        <v>636</v>
      </c>
      <c r="D97" s="47" t="s">
        <v>164</v>
      </c>
    </row>
    <row r="98" spans="1:4" ht="47.25">
      <c r="A98" s="50">
        <v>82</v>
      </c>
      <c r="B98" s="50" t="s">
        <v>1227</v>
      </c>
      <c r="C98" s="50" t="s">
        <v>639</v>
      </c>
      <c r="D98" s="47" t="s">
        <v>430</v>
      </c>
    </row>
    <row r="99" spans="1:4" ht="94.5">
      <c r="A99" s="50">
        <v>83</v>
      </c>
      <c r="B99" s="50" t="s">
        <v>642</v>
      </c>
      <c r="C99" s="219" t="s">
        <v>643</v>
      </c>
      <c r="D99" s="47" t="s">
        <v>629</v>
      </c>
    </row>
    <row r="100" spans="1:4" ht="31.5">
      <c r="A100" s="50">
        <v>84</v>
      </c>
      <c r="B100" s="50" t="s">
        <v>646</v>
      </c>
      <c r="C100" s="219" t="s">
        <v>647</v>
      </c>
      <c r="D100" s="47" t="s">
        <v>648</v>
      </c>
    </row>
    <row r="101" spans="1:4">
      <c r="A101" s="544" t="s">
        <v>1351</v>
      </c>
      <c r="B101" s="544"/>
      <c r="C101" s="544"/>
      <c r="D101" s="544"/>
    </row>
    <row r="102" spans="1:4" ht="47.25">
      <c r="A102" s="220">
        <v>85</v>
      </c>
      <c r="B102" s="109" t="s">
        <v>651</v>
      </c>
      <c r="C102" s="109" t="s">
        <v>1228</v>
      </c>
      <c r="D102" s="109" t="s">
        <v>652</v>
      </c>
    </row>
    <row r="103" spans="1:4" ht="63">
      <c r="A103" s="220">
        <v>86</v>
      </c>
      <c r="B103" s="109" t="s">
        <v>655</v>
      </c>
      <c r="C103" s="109" t="s">
        <v>1229</v>
      </c>
      <c r="D103" s="109" t="s">
        <v>656</v>
      </c>
    </row>
    <row r="104" spans="1:4" ht="47.25">
      <c r="A104" s="220">
        <v>87</v>
      </c>
      <c r="B104" s="109" t="s">
        <v>659</v>
      </c>
      <c r="C104" s="109" t="s">
        <v>1230</v>
      </c>
      <c r="D104" s="109" t="s">
        <v>660</v>
      </c>
    </row>
    <row r="105" spans="1:4" ht="63">
      <c r="A105" s="220">
        <v>88</v>
      </c>
      <c r="B105" s="109" t="s">
        <v>663</v>
      </c>
      <c r="C105" s="109" t="s">
        <v>664</v>
      </c>
      <c r="D105" s="109" t="s">
        <v>665</v>
      </c>
    </row>
    <row r="106" spans="1:4" ht="63">
      <c r="A106" s="220">
        <v>89</v>
      </c>
      <c r="B106" s="109" t="s">
        <v>663</v>
      </c>
      <c r="C106" s="109" t="s">
        <v>668</v>
      </c>
      <c r="D106" s="109" t="s">
        <v>669</v>
      </c>
    </row>
    <row r="107" spans="1:4" ht="110.25">
      <c r="A107" s="220">
        <v>90</v>
      </c>
      <c r="B107" s="109" t="s">
        <v>672</v>
      </c>
      <c r="C107" s="112" t="s">
        <v>1231</v>
      </c>
      <c r="D107" s="109" t="s">
        <v>652</v>
      </c>
    </row>
    <row r="108" spans="1:4" ht="63">
      <c r="A108" s="220">
        <v>91</v>
      </c>
      <c r="B108" s="112" t="s">
        <v>675</v>
      </c>
      <c r="C108" s="112" t="s">
        <v>1232</v>
      </c>
      <c r="D108" s="109" t="s">
        <v>665</v>
      </c>
    </row>
    <row r="109" spans="1:4" ht="63">
      <c r="A109" s="220">
        <v>92</v>
      </c>
      <c r="B109" s="112" t="s">
        <v>678</v>
      </c>
      <c r="C109" s="112" t="s">
        <v>1233</v>
      </c>
      <c r="D109" s="109" t="s">
        <v>656</v>
      </c>
    </row>
    <row r="110" spans="1:4" ht="94.5">
      <c r="A110" s="220">
        <v>93</v>
      </c>
      <c r="B110" s="112" t="s">
        <v>681</v>
      </c>
      <c r="C110" s="112" t="s">
        <v>1234</v>
      </c>
      <c r="D110" s="109" t="s">
        <v>682</v>
      </c>
    </row>
    <row r="111" spans="1:4" ht="78.75">
      <c r="A111" s="220">
        <v>94</v>
      </c>
      <c r="B111" s="112" t="s">
        <v>685</v>
      </c>
      <c r="C111" s="112" t="s">
        <v>1235</v>
      </c>
      <c r="D111" s="112" t="s">
        <v>686</v>
      </c>
    </row>
    <row r="112" spans="1:4" ht="63">
      <c r="A112" s="220">
        <v>95</v>
      </c>
      <c r="B112" s="112" t="s">
        <v>689</v>
      </c>
      <c r="C112" s="112" t="s">
        <v>1236</v>
      </c>
      <c r="D112" s="112" t="s">
        <v>686</v>
      </c>
    </row>
    <row r="113" spans="1:4" ht="47.25">
      <c r="A113" s="220">
        <v>96</v>
      </c>
      <c r="B113" s="112" t="s">
        <v>692</v>
      </c>
      <c r="C113" s="109" t="s">
        <v>1237</v>
      </c>
      <c r="D113" s="109" t="s">
        <v>652</v>
      </c>
    </row>
    <row r="114" spans="1:4" ht="63">
      <c r="A114" s="220">
        <v>97</v>
      </c>
      <c r="B114" s="112" t="s">
        <v>695</v>
      </c>
      <c r="C114" s="109" t="s">
        <v>1238</v>
      </c>
      <c r="D114" s="109" t="s">
        <v>696</v>
      </c>
    </row>
    <row r="115" spans="1:4" ht="94.5">
      <c r="A115" s="220">
        <v>98</v>
      </c>
      <c r="B115" s="112" t="s">
        <v>699</v>
      </c>
      <c r="C115" s="109" t="s">
        <v>1239</v>
      </c>
      <c r="D115" s="109" t="s">
        <v>696</v>
      </c>
    </row>
    <row r="116" spans="1:4" ht="63">
      <c r="A116" s="220">
        <v>99</v>
      </c>
      <c r="B116" s="109" t="s">
        <v>702</v>
      </c>
      <c r="C116" s="109" t="s">
        <v>1240</v>
      </c>
      <c r="D116" s="109" t="s">
        <v>696</v>
      </c>
    </row>
    <row r="117" spans="1:4" ht="78.75">
      <c r="A117" s="220">
        <v>100</v>
      </c>
      <c r="B117" s="109" t="s">
        <v>705</v>
      </c>
      <c r="C117" s="109" t="s">
        <v>1241</v>
      </c>
      <c r="D117" s="109" t="s">
        <v>696</v>
      </c>
    </row>
    <row r="118" spans="1:4" ht="78.75">
      <c r="A118" s="220">
        <v>101</v>
      </c>
      <c r="B118" s="109" t="s">
        <v>708</v>
      </c>
      <c r="C118" s="109" t="s">
        <v>1242</v>
      </c>
      <c r="D118" s="109" t="s">
        <v>696</v>
      </c>
    </row>
    <row r="119" spans="1:4" ht="63">
      <c r="A119" s="220">
        <v>102</v>
      </c>
      <c r="B119" s="109" t="s">
        <v>711</v>
      </c>
      <c r="C119" s="112" t="s">
        <v>1243</v>
      </c>
      <c r="D119" s="109" t="s">
        <v>696</v>
      </c>
    </row>
    <row r="120" spans="1:4">
      <c r="A120" s="538" t="s">
        <v>1352</v>
      </c>
      <c r="B120" s="538"/>
      <c r="C120" s="538"/>
      <c r="D120" s="538"/>
    </row>
    <row r="121" spans="1:4" ht="78.75">
      <c r="A121" s="217">
        <v>103</v>
      </c>
      <c r="B121" s="47" t="s">
        <v>714</v>
      </c>
      <c r="C121" s="47" t="s">
        <v>715</v>
      </c>
      <c r="D121" s="47" t="s">
        <v>140</v>
      </c>
    </row>
    <row r="122" spans="1:4" ht="47.25">
      <c r="A122" s="217">
        <v>104</v>
      </c>
      <c r="B122" s="47" t="s">
        <v>717</v>
      </c>
      <c r="C122" s="47" t="s">
        <v>718</v>
      </c>
      <c r="D122" s="47" t="s">
        <v>719</v>
      </c>
    </row>
    <row r="123" spans="1:4" ht="31.5">
      <c r="A123" s="217">
        <v>105</v>
      </c>
      <c r="B123" s="47" t="s">
        <v>722</v>
      </c>
      <c r="C123" s="47" t="s">
        <v>723</v>
      </c>
      <c r="D123" s="47" t="s">
        <v>724</v>
      </c>
    </row>
    <row r="124" spans="1:4" ht="78.75">
      <c r="A124" s="217">
        <v>106</v>
      </c>
      <c r="B124" s="47" t="s">
        <v>727</v>
      </c>
      <c r="C124" s="47" t="s">
        <v>728</v>
      </c>
      <c r="D124" s="47" t="s">
        <v>729</v>
      </c>
    </row>
    <row r="125" spans="1:4" ht="47.25">
      <c r="A125" s="217">
        <v>107</v>
      </c>
      <c r="B125" s="47" t="s">
        <v>731</v>
      </c>
      <c r="C125" s="47" t="s">
        <v>732</v>
      </c>
      <c r="D125" s="47" t="s">
        <v>136</v>
      </c>
    </row>
    <row r="126" spans="1:4" ht="78.75">
      <c r="A126" s="217">
        <v>108</v>
      </c>
      <c r="B126" s="47" t="s">
        <v>736</v>
      </c>
      <c r="C126" s="47" t="s">
        <v>737</v>
      </c>
      <c r="D126" s="47" t="s">
        <v>738</v>
      </c>
    </row>
    <row r="127" spans="1:4" ht="78.75">
      <c r="A127" s="217">
        <v>109</v>
      </c>
      <c r="B127" s="47" t="s">
        <v>741</v>
      </c>
      <c r="C127" s="47" t="s">
        <v>742</v>
      </c>
      <c r="D127" s="47" t="s">
        <v>108</v>
      </c>
    </row>
    <row r="128" spans="1:4" ht="47.25">
      <c r="A128" s="217">
        <v>110</v>
      </c>
      <c r="B128" s="47" t="s">
        <v>745</v>
      </c>
      <c r="C128" s="47" t="s">
        <v>746</v>
      </c>
      <c r="D128" s="47" t="s">
        <v>719</v>
      </c>
    </row>
    <row r="129" spans="1:4" ht="47.25">
      <c r="A129" s="217">
        <v>111</v>
      </c>
      <c r="B129" s="47" t="s">
        <v>749</v>
      </c>
      <c r="C129" s="47" t="s">
        <v>750</v>
      </c>
      <c r="D129" s="47" t="s">
        <v>751</v>
      </c>
    </row>
    <row r="130" spans="1:4" ht="63">
      <c r="A130" s="217">
        <v>112</v>
      </c>
      <c r="B130" s="47" t="s">
        <v>752</v>
      </c>
      <c r="C130" s="47" t="s">
        <v>753</v>
      </c>
      <c r="D130" s="47" t="s">
        <v>754</v>
      </c>
    </row>
    <row r="131" spans="1:4" ht="63">
      <c r="A131" s="217">
        <v>113</v>
      </c>
      <c r="B131" s="47" t="s">
        <v>755</v>
      </c>
      <c r="C131" s="47" t="s">
        <v>756</v>
      </c>
      <c r="D131" s="47" t="s">
        <v>114</v>
      </c>
    </row>
    <row r="132" spans="1:4" ht="63">
      <c r="A132" s="217">
        <v>114</v>
      </c>
      <c r="B132" s="221" t="s">
        <v>758</v>
      </c>
      <c r="C132" s="47" t="s">
        <v>759</v>
      </c>
      <c r="D132" s="47" t="s">
        <v>108</v>
      </c>
    </row>
    <row r="133" spans="1:4" ht="63">
      <c r="A133" s="217">
        <v>115</v>
      </c>
      <c r="B133" s="47" t="s">
        <v>762</v>
      </c>
      <c r="C133" s="47" t="s">
        <v>763</v>
      </c>
      <c r="D133" s="47" t="s">
        <v>114</v>
      </c>
    </row>
    <row r="134" spans="1:4" ht="31.5">
      <c r="A134" s="217">
        <v>116</v>
      </c>
      <c r="B134" s="47" t="s">
        <v>766</v>
      </c>
      <c r="C134" s="47" t="s">
        <v>767</v>
      </c>
      <c r="D134" s="47" t="s">
        <v>768</v>
      </c>
    </row>
    <row r="135" spans="1:4" ht="78.75">
      <c r="A135" s="217">
        <v>117</v>
      </c>
      <c r="B135" s="47" t="s">
        <v>771</v>
      </c>
      <c r="C135" s="47" t="s">
        <v>772</v>
      </c>
      <c r="D135" s="47" t="s">
        <v>773</v>
      </c>
    </row>
    <row r="136" spans="1:4" ht="78.75">
      <c r="A136" s="217">
        <v>118</v>
      </c>
      <c r="B136" s="47" t="s">
        <v>775</v>
      </c>
      <c r="C136" s="47" t="s">
        <v>776</v>
      </c>
      <c r="D136" s="47" t="s">
        <v>125</v>
      </c>
    </row>
    <row r="137" spans="1:4" ht="78.75">
      <c r="A137" s="217">
        <v>119</v>
      </c>
      <c r="B137" s="47" t="s">
        <v>777</v>
      </c>
      <c r="C137" s="47" t="s">
        <v>778</v>
      </c>
      <c r="D137" s="47" t="s">
        <v>143</v>
      </c>
    </row>
    <row r="138" spans="1:4">
      <c r="A138" s="492" t="s">
        <v>1353</v>
      </c>
      <c r="B138" s="492"/>
      <c r="C138" s="492"/>
      <c r="D138" s="492"/>
    </row>
    <row r="139" spans="1:4" ht="63">
      <c r="A139" s="217">
        <v>120</v>
      </c>
      <c r="B139" s="47" t="s">
        <v>1209</v>
      </c>
      <c r="C139" s="47" t="s">
        <v>780</v>
      </c>
      <c r="D139" s="47" t="s">
        <v>304</v>
      </c>
    </row>
    <row r="140" spans="1:4" ht="47.25">
      <c r="A140" s="217">
        <v>121</v>
      </c>
      <c r="B140" s="47" t="s">
        <v>57</v>
      </c>
      <c r="C140" s="47" t="s">
        <v>783</v>
      </c>
      <c r="D140" s="47" t="s">
        <v>58</v>
      </c>
    </row>
    <row r="141" spans="1:4" ht="63">
      <c r="A141" s="217">
        <v>122</v>
      </c>
      <c r="B141" s="47" t="s">
        <v>1210</v>
      </c>
      <c r="C141" s="47" t="s">
        <v>786</v>
      </c>
      <c r="D141" s="47" t="s">
        <v>58</v>
      </c>
    </row>
    <row r="142" spans="1:4" ht="47.25">
      <c r="A142" s="217">
        <v>123</v>
      </c>
      <c r="B142" s="47" t="s">
        <v>789</v>
      </c>
      <c r="C142" s="47" t="s">
        <v>790</v>
      </c>
      <c r="D142" s="47" t="s">
        <v>791</v>
      </c>
    </row>
    <row r="143" spans="1:4" ht="47.25">
      <c r="A143" s="217">
        <v>124</v>
      </c>
      <c r="B143" s="47" t="s">
        <v>794</v>
      </c>
      <c r="C143" s="47" t="s">
        <v>795</v>
      </c>
      <c r="D143" s="47" t="s">
        <v>791</v>
      </c>
    </row>
    <row r="144" spans="1:4" ht="31.5">
      <c r="A144" s="217">
        <v>125</v>
      </c>
      <c r="B144" s="47" t="s">
        <v>1211</v>
      </c>
      <c r="C144" s="47" t="s">
        <v>798</v>
      </c>
      <c r="D144" s="47" t="s">
        <v>799</v>
      </c>
    </row>
    <row r="145" spans="1:4" ht="47.25">
      <c r="A145" s="217">
        <v>126</v>
      </c>
      <c r="B145" s="47" t="s">
        <v>801</v>
      </c>
      <c r="C145" s="47" t="s">
        <v>802</v>
      </c>
      <c r="D145" s="47" t="s">
        <v>803</v>
      </c>
    </row>
    <row r="146" spans="1:4" ht="47.25">
      <c r="A146" s="217">
        <v>127</v>
      </c>
      <c r="B146" s="47" t="s">
        <v>805</v>
      </c>
      <c r="C146" s="47" t="s">
        <v>806</v>
      </c>
      <c r="D146" s="47" t="s">
        <v>807</v>
      </c>
    </row>
    <row r="147" spans="1:4" ht="47.25">
      <c r="A147" s="217">
        <v>128</v>
      </c>
      <c r="B147" s="47" t="s">
        <v>809</v>
      </c>
      <c r="C147" s="47" t="s">
        <v>810</v>
      </c>
      <c r="D147" s="47" t="s">
        <v>807</v>
      </c>
    </row>
    <row r="148" spans="1:4" ht="47.25">
      <c r="A148" s="217">
        <v>129</v>
      </c>
      <c r="B148" s="47" t="s">
        <v>812</v>
      </c>
      <c r="C148" s="47" t="s">
        <v>813</v>
      </c>
      <c r="D148" s="47" t="s">
        <v>799</v>
      </c>
    </row>
    <row r="149" spans="1:4" ht="47.25">
      <c r="A149" s="217">
        <v>130</v>
      </c>
      <c r="B149" s="47" t="s">
        <v>815</v>
      </c>
      <c r="C149" s="43" t="s">
        <v>816</v>
      </c>
      <c r="D149" s="47" t="s">
        <v>799</v>
      </c>
    </row>
    <row r="150" spans="1:4" ht="47.25">
      <c r="A150" s="217">
        <v>131</v>
      </c>
      <c r="B150" s="47" t="s">
        <v>818</v>
      </c>
      <c r="C150" s="47" t="s">
        <v>819</v>
      </c>
      <c r="D150" s="47" t="s">
        <v>799</v>
      </c>
    </row>
    <row r="151" spans="1:4" ht="78.75">
      <c r="A151" s="217">
        <v>132</v>
      </c>
      <c r="B151" s="47" t="s">
        <v>822</v>
      </c>
      <c r="C151" s="47" t="s">
        <v>823</v>
      </c>
      <c r="D151" s="47" t="s">
        <v>803</v>
      </c>
    </row>
    <row r="152" spans="1:4">
      <c r="A152" s="537" t="s">
        <v>1354</v>
      </c>
      <c r="B152" s="537"/>
      <c r="C152" s="537"/>
      <c r="D152" s="537"/>
    </row>
    <row r="153" spans="1:4" ht="31.5">
      <c r="A153" s="215">
        <v>133</v>
      </c>
      <c r="B153" s="47" t="s">
        <v>826</v>
      </c>
      <c r="C153" s="47" t="s">
        <v>827</v>
      </c>
      <c r="D153" s="217" t="s">
        <v>828</v>
      </c>
    </row>
    <row r="154" spans="1:4" ht="47.25">
      <c r="A154" s="215">
        <v>134</v>
      </c>
      <c r="B154" s="47" t="s">
        <v>1212</v>
      </c>
      <c r="C154" s="47" t="s">
        <v>831</v>
      </c>
      <c r="D154" s="47" t="s">
        <v>343</v>
      </c>
    </row>
    <row r="155" spans="1:4" ht="47.25">
      <c r="A155" s="215">
        <v>135</v>
      </c>
      <c r="B155" s="47" t="s">
        <v>834</v>
      </c>
      <c r="C155" s="47" t="s">
        <v>835</v>
      </c>
      <c r="D155" s="47" t="s">
        <v>836</v>
      </c>
    </row>
    <row r="156" spans="1:4" ht="31.5">
      <c r="A156" s="215">
        <v>136</v>
      </c>
      <c r="B156" s="47" t="s">
        <v>839</v>
      </c>
      <c r="C156" s="47" t="s">
        <v>840</v>
      </c>
      <c r="D156" s="47" t="s">
        <v>841</v>
      </c>
    </row>
    <row r="157" spans="1:4" ht="31.5">
      <c r="A157" s="215">
        <v>137</v>
      </c>
      <c r="B157" s="47" t="s">
        <v>844</v>
      </c>
      <c r="C157" s="47" t="s">
        <v>845</v>
      </c>
      <c r="D157" s="47" t="s">
        <v>846</v>
      </c>
    </row>
    <row r="158" spans="1:4" ht="31.5">
      <c r="A158" s="215">
        <v>138</v>
      </c>
      <c r="B158" s="47" t="s">
        <v>1346</v>
      </c>
      <c r="C158" s="47" t="s">
        <v>849</v>
      </c>
      <c r="D158" s="47" t="s">
        <v>850</v>
      </c>
    </row>
    <row r="159" spans="1:4">
      <c r="A159" s="215">
        <v>139</v>
      </c>
      <c r="B159" s="47" t="s">
        <v>853</v>
      </c>
      <c r="C159" s="47" t="s">
        <v>854</v>
      </c>
      <c r="D159" s="47" t="s">
        <v>855</v>
      </c>
    </row>
    <row r="160" spans="1:4" s="156" customFormat="1">
      <c r="A160" s="215">
        <v>140</v>
      </c>
      <c r="B160" s="227" t="s">
        <v>858</v>
      </c>
      <c r="C160" s="227" t="s">
        <v>859</v>
      </c>
      <c r="D160" s="227" t="s">
        <v>860</v>
      </c>
    </row>
    <row r="161" spans="1:4" ht="47.25">
      <c r="A161" s="215">
        <v>141</v>
      </c>
      <c r="B161" s="47" t="s">
        <v>1213</v>
      </c>
      <c r="C161" s="47" t="s">
        <v>863</v>
      </c>
      <c r="D161" s="47" t="s">
        <v>26</v>
      </c>
    </row>
    <row r="162" spans="1:4" ht="63">
      <c r="A162" s="215">
        <v>142</v>
      </c>
      <c r="B162" s="47" t="s">
        <v>1214</v>
      </c>
      <c r="C162" s="47" t="s">
        <v>866</v>
      </c>
      <c r="D162" s="47" t="s">
        <v>867</v>
      </c>
    </row>
    <row r="163" spans="1:4" ht="47.25">
      <c r="A163" s="215">
        <v>143</v>
      </c>
      <c r="B163" s="47" t="s">
        <v>1347</v>
      </c>
      <c r="C163" s="47" t="s">
        <v>870</v>
      </c>
      <c r="D163" s="47" t="s">
        <v>841</v>
      </c>
    </row>
    <row r="164" spans="1:4" ht="47.25">
      <c r="A164" s="215">
        <v>144</v>
      </c>
      <c r="B164" s="43" t="s">
        <v>873</v>
      </c>
      <c r="C164" s="43" t="s">
        <v>874</v>
      </c>
      <c r="D164" s="43" t="s">
        <v>332</v>
      </c>
    </row>
    <row r="165" spans="1:4" ht="47.25">
      <c r="A165" s="215">
        <v>145</v>
      </c>
      <c r="B165" s="43" t="s">
        <v>858</v>
      </c>
      <c r="C165" s="43" t="s">
        <v>877</v>
      </c>
      <c r="D165" s="43" t="s">
        <v>860</v>
      </c>
    </row>
    <row r="166" spans="1:4">
      <c r="A166" s="538" t="s">
        <v>1355</v>
      </c>
      <c r="B166" s="538"/>
      <c r="C166" s="538"/>
      <c r="D166" s="538"/>
    </row>
    <row r="167" spans="1:4" ht="63">
      <c r="A167" s="214">
        <v>146</v>
      </c>
      <c r="B167" s="222" t="s">
        <v>880</v>
      </c>
      <c r="C167" s="222" t="s">
        <v>881</v>
      </c>
      <c r="D167" s="222" t="s">
        <v>882</v>
      </c>
    </row>
    <row r="168" spans="1:4" ht="47.25">
      <c r="A168" s="214">
        <v>147</v>
      </c>
      <c r="B168" s="222" t="s">
        <v>885</v>
      </c>
      <c r="C168" s="222" t="s">
        <v>886</v>
      </c>
      <c r="D168" s="222" t="s">
        <v>887</v>
      </c>
    </row>
    <row r="169" spans="1:4" ht="63">
      <c r="A169" s="214">
        <v>148</v>
      </c>
      <c r="B169" s="222" t="s">
        <v>890</v>
      </c>
      <c r="C169" s="222" t="s">
        <v>891</v>
      </c>
      <c r="D169" s="222" t="s">
        <v>892</v>
      </c>
    </row>
    <row r="170" spans="1:4" ht="78.75">
      <c r="A170" s="214">
        <v>149</v>
      </c>
      <c r="B170" s="222" t="s">
        <v>895</v>
      </c>
      <c r="C170" s="222" t="s">
        <v>896</v>
      </c>
      <c r="D170" s="222" t="s">
        <v>897</v>
      </c>
    </row>
    <row r="171" spans="1:4" ht="78.75">
      <c r="A171" s="214">
        <v>150</v>
      </c>
      <c r="B171" s="222" t="s">
        <v>1215</v>
      </c>
      <c r="C171" s="222" t="s">
        <v>900</v>
      </c>
      <c r="D171" s="222" t="s">
        <v>901</v>
      </c>
    </row>
    <row r="172" spans="1:4" ht="47.25">
      <c r="A172" s="214">
        <v>151</v>
      </c>
      <c r="B172" s="222" t="s">
        <v>904</v>
      </c>
      <c r="C172" s="222" t="s">
        <v>905</v>
      </c>
      <c r="D172" s="222" t="s">
        <v>906</v>
      </c>
    </row>
    <row r="173" spans="1:4" ht="31.5">
      <c r="A173" s="214">
        <v>152</v>
      </c>
      <c r="B173" s="82" t="s">
        <v>909</v>
      </c>
      <c r="C173" s="82" t="s">
        <v>910</v>
      </c>
      <c r="D173" s="82" t="s">
        <v>911</v>
      </c>
    </row>
    <row r="174" spans="1:4" ht="47.25">
      <c r="A174" s="214">
        <v>153</v>
      </c>
      <c r="B174" s="82" t="s">
        <v>914</v>
      </c>
      <c r="C174" s="82" t="s">
        <v>915</v>
      </c>
      <c r="D174" s="82" t="s">
        <v>916</v>
      </c>
    </row>
    <row r="175" spans="1:4" ht="47.25">
      <c r="A175" s="214">
        <v>154</v>
      </c>
      <c r="B175" s="82" t="s">
        <v>918</v>
      </c>
      <c r="C175" s="82" t="s">
        <v>919</v>
      </c>
      <c r="D175" s="82" t="s">
        <v>920</v>
      </c>
    </row>
    <row r="176" spans="1:4" ht="63">
      <c r="A176" s="214">
        <v>155</v>
      </c>
      <c r="B176" s="82" t="s">
        <v>923</v>
      </c>
      <c r="C176" s="222" t="s">
        <v>924</v>
      </c>
      <c r="D176" s="82" t="s">
        <v>920</v>
      </c>
    </row>
    <row r="177" spans="1:4" ht="63">
      <c r="A177" s="214">
        <v>156</v>
      </c>
      <c r="B177" s="82" t="s">
        <v>927</v>
      </c>
      <c r="C177" s="82" t="s">
        <v>928</v>
      </c>
      <c r="D177" s="82"/>
    </row>
    <row r="178" spans="1:4" ht="63">
      <c r="A178" s="214">
        <v>157</v>
      </c>
      <c r="B178" s="82" t="s">
        <v>931</v>
      </c>
      <c r="C178" s="82" t="s">
        <v>932</v>
      </c>
      <c r="D178" s="82" t="s">
        <v>933</v>
      </c>
    </row>
    <row r="179" spans="1:4" ht="78.75">
      <c r="A179" s="214">
        <v>158</v>
      </c>
      <c r="B179" s="82" t="s">
        <v>936</v>
      </c>
      <c r="C179" s="82" t="s">
        <v>937</v>
      </c>
      <c r="D179" s="82" t="s">
        <v>938</v>
      </c>
    </row>
    <row r="180" spans="1:4" ht="47.25">
      <c r="A180" s="214">
        <v>159</v>
      </c>
      <c r="B180" s="82" t="s">
        <v>941</v>
      </c>
      <c r="C180" s="82" t="s">
        <v>942</v>
      </c>
      <c r="D180" s="82" t="s">
        <v>943</v>
      </c>
    </row>
    <row r="181" spans="1:4" ht="78.75">
      <c r="A181" s="214">
        <v>160</v>
      </c>
      <c r="B181" s="82" t="s">
        <v>946</v>
      </c>
      <c r="C181" s="82" t="s">
        <v>947</v>
      </c>
      <c r="D181" s="82" t="s">
        <v>948</v>
      </c>
    </row>
    <row r="182" spans="1:4" ht="63">
      <c r="A182" s="214">
        <v>161</v>
      </c>
      <c r="B182" s="82" t="s">
        <v>951</v>
      </c>
      <c r="C182" s="82" t="s">
        <v>952</v>
      </c>
      <c r="D182" s="82" t="s">
        <v>938</v>
      </c>
    </row>
    <row r="183" spans="1:4" ht="47.25">
      <c r="A183" s="214">
        <v>162</v>
      </c>
      <c r="B183" s="82" t="s">
        <v>955</v>
      </c>
      <c r="C183" s="82" t="s">
        <v>956</v>
      </c>
      <c r="D183" s="82" t="s">
        <v>957</v>
      </c>
    </row>
    <row r="184" spans="1:4" ht="47.25">
      <c r="A184" s="214">
        <v>163</v>
      </c>
      <c r="B184" s="82" t="s">
        <v>960</v>
      </c>
      <c r="C184" s="82" t="s">
        <v>961</v>
      </c>
      <c r="D184" s="82" t="s">
        <v>892</v>
      </c>
    </row>
    <row r="185" spans="1:4" ht="78.75">
      <c r="A185" s="214">
        <v>164</v>
      </c>
      <c r="B185" s="82" t="s">
        <v>964</v>
      </c>
      <c r="C185" s="82" t="s">
        <v>965</v>
      </c>
      <c r="D185" s="82" t="s">
        <v>966</v>
      </c>
    </row>
    <row r="186" spans="1:4">
      <c r="A186" s="539" t="s">
        <v>1356</v>
      </c>
      <c r="B186" s="540"/>
      <c r="C186" s="540"/>
      <c r="D186" s="540"/>
    </row>
    <row r="187" spans="1:4" ht="78.75">
      <c r="A187" s="211">
        <v>165</v>
      </c>
      <c r="B187" s="211" t="s">
        <v>969</v>
      </c>
      <c r="C187" s="211" t="s">
        <v>970</v>
      </c>
      <c r="D187" s="211" t="s">
        <v>971</v>
      </c>
    </row>
    <row r="188" spans="1:4" ht="78.75">
      <c r="A188" s="211">
        <v>166</v>
      </c>
      <c r="B188" s="211" t="s">
        <v>974</v>
      </c>
      <c r="C188" s="211" t="s">
        <v>975</v>
      </c>
      <c r="D188" s="211" t="s">
        <v>971</v>
      </c>
    </row>
    <row r="189" spans="1:4" ht="31.5">
      <c r="A189" s="211">
        <v>167</v>
      </c>
      <c r="B189" s="211" t="s">
        <v>978</v>
      </c>
      <c r="C189" s="211" t="s">
        <v>979</v>
      </c>
      <c r="D189" s="211" t="s">
        <v>980</v>
      </c>
    </row>
    <row r="190" spans="1:4" ht="31.5">
      <c r="A190" s="211">
        <v>168</v>
      </c>
      <c r="B190" s="211" t="s">
        <v>982</v>
      </c>
      <c r="C190" s="211" t="s">
        <v>983</v>
      </c>
      <c r="D190" s="211" t="s">
        <v>980</v>
      </c>
    </row>
    <row r="191" spans="1:4" ht="78.75">
      <c r="A191" s="211">
        <v>169</v>
      </c>
      <c r="B191" s="211" t="s">
        <v>986</v>
      </c>
      <c r="C191" s="211" t="s">
        <v>987</v>
      </c>
      <c r="D191" s="211" t="s">
        <v>988</v>
      </c>
    </row>
    <row r="192" spans="1:4" ht="47.25">
      <c r="A192" s="211">
        <v>170</v>
      </c>
      <c r="B192" s="211" t="s">
        <v>991</v>
      </c>
      <c r="C192" s="211" t="s">
        <v>992</v>
      </c>
      <c r="D192" s="211" t="s">
        <v>988</v>
      </c>
    </row>
    <row r="193" spans="1:4" ht="47.25">
      <c r="A193" s="211">
        <v>171</v>
      </c>
      <c r="B193" s="211" t="s">
        <v>995</v>
      </c>
      <c r="C193" s="211" t="s">
        <v>996</v>
      </c>
      <c r="D193" s="211" t="s">
        <v>997</v>
      </c>
    </row>
    <row r="194" spans="1:4" ht="78.75">
      <c r="A194" s="211">
        <v>172</v>
      </c>
      <c r="B194" s="211" t="s">
        <v>1000</v>
      </c>
      <c r="C194" s="211" t="s">
        <v>1001</v>
      </c>
      <c r="D194" s="211" t="s">
        <v>298</v>
      </c>
    </row>
    <row r="195" spans="1:4" ht="31.5">
      <c r="A195" s="211">
        <v>173</v>
      </c>
      <c r="B195" s="211" t="s">
        <v>1004</v>
      </c>
      <c r="C195" s="211" t="s">
        <v>1005</v>
      </c>
      <c r="D195" s="211" t="s">
        <v>1006</v>
      </c>
    </row>
    <row r="196" spans="1:4" ht="31.5">
      <c r="A196" s="211">
        <v>174</v>
      </c>
      <c r="B196" s="211" t="s">
        <v>1009</v>
      </c>
      <c r="C196" s="211" t="s">
        <v>1010</v>
      </c>
      <c r="D196" s="211" t="s">
        <v>1006</v>
      </c>
    </row>
    <row r="197" spans="1:4" ht="47.25">
      <c r="A197" s="211">
        <v>175</v>
      </c>
      <c r="B197" s="211" t="s">
        <v>1013</v>
      </c>
      <c r="C197" s="211" t="s">
        <v>1014</v>
      </c>
      <c r="D197" s="211" t="s">
        <v>1015</v>
      </c>
    </row>
    <row r="198" spans="1:4" ht="63">
      <c r="A198" s="211">
        <v>176</v>
      </c>
      <c r="B198" s="211" t="s">
        <v>1018</v>
      </c>
      <c r="C198" s="211" t="s">
        <v>1019</v>
      </c>
      <c r="D198" s="211" t="s">
        <v>1015</v>
      </c>
    </row>
    <row r="199" spans="1:4" ht="63">
      <c r="A199" s="211">
        <v>177</v>
      </c>
      <c r="B199" s="211" t="s">
        <v>1022</v>
      </c>
      <c r="C199" s="211" t="s">
        <v>1023</v>
      </c>
      <c r="D199" s="211" t="s">
        <v>67</v>
      </c>
    </row>
    <row r="200" spans="1:4" ht="47.25">
      <c r="A200" s="211">
        <v>178</v>
      </c>
      <c r="B200" s="211" t="s">
        <v>1026</v>
      </c>
      <c r="C200" s="211" t="s">
        <v>1027</v>
      </c>
      <c r="D200" s="211" t="s">
        <v>67</v>
      </c>
    </row>
    <row r="201" spans="1:4" ht="31.5">
      <c r="A201" s="211">
        <v>179</v>
      </c>
      <c r="B201" s="211" t="s">
        <v>1029</v>
      </c>
      <c r="C201" s="211" t="s">
        <v>1030</v>
      </c>
      <c r="D201" s="211" t="s">
        <v>1031</v>
      </c>
    </row>
    <row r="202" spans="1:4" ht="31.5">
      <c r="A202" s="211">
        <v>180</v>
      </c>
      <c r="B202" s="211" t="s">
        <v>1034</v>
      </c>
      <c r="C202" s="211" t="s">
        <v>1035</v>
      </c>
      <c r="D202" s="211" t="s">
        <v>1031</v>
      </c>
    </row>
    <row r="203" spans="1:4" ht="63">
      <c r="A203" s="211">
        <v>181</v>
      </c>
      <c r="B203" s="211" t="s">
        <v>1038</v>
      </c>
      <c r="C203" s="211" t="s">
        <v>1039</v>
      </c>
      <c r="D203" s="211" t="s">
        <v>1040</v>
      </c>
    </row>
    <row r="204" spans="1:4" ht="31.5">
      <c r="A204" s="211">
        <v>182</v>
      </c>
      <c r="B204" s="211" t="s">
        <v>1043</v>
      </c>
      <c r="C204" s="211" t="s">
        <v>1044</v>
      </c>
      <c r="D204" s="211" t="s">
        <v>1040</v>
      </c>
    </row>
    <row r="205" spans="1:4" ht="94.5">
      <c r="A205" s="211">
        <v>183</v>
      </c>
      <c r="B205" s="211" t="s">
        <v>1047</v>
      </c>
      <c r="C205" s="211" t="s">
        <v>1048</v>
      </c>
      <c r="D205" s="211" t="s">
        <v>357</v>
      </c>
    </row>
    <row r="206" spans="1:4" ht="63">
      <c r="A206" s="211">
        <v>184</v>
      </c>
      <c r="B206" s="211" t="s">
        <v>1051</v>
      </c>
      <c r="C206" s="211" t="s">
        <v>1052</v>
      </c>
      <c r="D206" s="211" t="s">
        <v>357</v>
      </c>
    </row>
    <row r="207" spans="1:4" ht="31.5">
      <c r="A207" s="211">
        <v>185</v>
      </c>
      <c r="B207" s="211" t="s">
        <v>1055</v>
      </c>
      <c r="C207" s="211" t="s">
        <v>1056</v>
      </c>
      <c r="D207" s="211" t="s">
        <v>62</v>
      </c>
    </row>
    <row r="208" spans="1:4" ht="63">
      <c r="A208" s="211">
        <v>186</v>
      </c>
      <c r="B208" s="211" t="s">
        <v>1057</v>
      </c>
      <c r="C208" s="211" t="s">
        <v>1058</v>
      </c>
      <c r="D208" s="211" t="s">
        <v>1059</v>
      </c>
    </row>
    <row r="209" spans="1:4" ht="63">
      <c r="A209" s="211">
        <v>187</v>
      </c>
      <c r="B209" s="211" t="s">
        <v>1062</v>
      </c>
      <c r="C209" s="211" t="s">
        <v>1063</v>
      </c>
      <c r="D209" s="211" t="s">
        <v>1059</v>
      </c>
    </row>
    <row r="210" spans="1:4" ht="31.5">
      <c r="A210" s="211">
        <v>188</v>
      </c>
      <c r="B210" s="211" t="s">
        <v>1064</v>
      </c>
      <c r="C210" s="211" t="s">
        <v>1065</v>
      </c>
      <c r="D210" s="211" t="s">
        <v>1066</v>
      </c>
    </row>
    <row r="211" spans="1:4" ht="47.25">
      <c r="A211" s="211">
        <v>189</v>
      </c>
      <c r="B211" s="211" t="s">
        <v>1069</v>
      </c>
      <c r="C211" s="211" t="s">
        <v>1070</v>
      </c>
      <c r="D211" s="211" t="s">
        <v>1066</v>
      </c>
    </row>
    <row r="212" spans="1:4" ht="47.25">
      <c r="A212" s="211">
        <v>190</v>
      </c>
      <c r="B212" s="211" t="s">
        <v>1073</v>
      </c>
      <c r="C212" s="211" t="s">
        <v>1074</v>
      </c>
      <c r="D212" s="211" t="s">
        <v>1075</v>
      </c>
    </row>
    <row r="213" spans="1:4" ht="31.5">
      <c r="A213" s="211">
        <v>191</v>
      </c>
      <c r="B213" s="211" t="s">
        <v>789</v>
      </c>
      <c r="C213" s="211" t="s">
        <v>1077</v>
      </c>
      <c r="D213" s="211" t="s">
        <v>1078</v>
      </c>
    </row>
    <row r="214" spans="1:4" ht="31.5">
      <c r="A214" s="211">
        <v>192</v>
      </c>
      <c r="B214" s="211" t="s">
        <v>794</v>
      </c>
      <c r="C214" s="211" t="s">
        <v>1080</v>
      </c>
      <c r="D214" s="211" t="s">
        <v>1075</v>
      </c>
    </row>
    <row r="215" spans="1:4" ht="31.5">
      <c r="A215" s="211">
        <v>193</v>
      </c>
      <c r="B215" s="211" t="s">
        <v>1082</v>
      </c>
      <c r="C215" s="211" t="s">
        <v>1083</v>
      </c>
      <c r="D215" s="211" t="s">
        <v>1084</v>
      </c>
    </row>
    <row r="216" spans="1:4" ht="47.25">
      <c r="A216" s="211">
        <v>194</v>
      </c>
      <c r="B216" s="211" t="s">
        <v>1086</v>
      </c>
      <c r="C216" s="211" t="s">
        <v>1087</v>
      </c>
      <c r="D216" s="211" t="s">
        <v>1084</v>
      </c>
    </row>
    <row r="217" spans="1:4" ht="78.75">
      <c r="A217" s="211">
        <v>195</v>
      </c>
      <c r="B217" s="211" t="s">
        <v>1089</v>
      </c>
      <c r="C217" s="211" t="s">
        <v>1090</v>
      </c>
      <c r="D217" s="211" t="s">
        <v>1091</v>
      </c>
    </row>
    <row r="218" spans="1:4" ht="78.75">
      <c r="A218" s="211">
        <v>196</v>
      </c>
      <c r="B218" s="211" t="s">
        <v>1093</v>
      </c>
      <c r="C218" s="211" t="s">
        <v>1094</v>
      </c>
      <c r="D218" s="211" t="s">
        <v>1091</v>
      </c>
    </row>
    <row r="219" spans="1:4" ht="78.75">
      <c r="A219" s="211">
        <v>197</v>
      </c>
      <c r="B219" s="211" t="s">
        <v>1096</v>
      </c>
      <c r="C219" s="211" t="s">
        <v>1097</v>
      </c>
      <c r="D219" s="211" t="s">
        <v>1098</v>
      </c>
    </row>
    <row r="220" spans="1:4" ht="47.25">
      <c r="A220" s="211">
        <v>198</v>
      </c>
      <c r="B220" s="211" t="s">
        <v>1101</v>
      </c>
      <c r="C220" s="211" t="s">
        <v>1102</v>
      </c>
      <c r="D220" s="211" t="s">
        <v>799</v>
      </c>
    </row>
    <row r="221" spans="1:4" ht="47.25">
      <c r="A221" s="211">
        <v>199</v>
      </c>
      <c r="B221" s="211" t="s">
        <v>1105</v>
      </c>
      <c r="C221" s="211" t="s">
        <v>1106</v>
      </c>
      <c r="D221" s="211" t="s">
        <v>1107</v>
      </c>
    </row>
    <row r="222" spans="1:4" ht="47.25">
      <c r="A222" s="211">
        <v>200</v>
      </c>
      <c r="B222" s="211" t="s">
        <v>1110</v>
      </c>
      <c r="C222" s="211" t="s">
        <v>1111</v>
      </c>
      <c r="D222" s="211" t="s">
        <v>799</v>
      </c>
    </row>
    <row r="223" spans="1:4" ht="47.25">
      <c r="A223" s="211">
        <v>201</v>
      </c>
      <c r="B223" s="211" t="s">
        <v>1114</v>
      </c>
      <c r="C223" s="211" t="s">
        <v>1115</v>
      </c>
      <c r="D223" s="211" t="s">
        <v>1098</v>
      </c>
    </row>
    <row r="224" spans="1:4" ht="63">
      <c r="A224" s="211">
        <v>202</v>
      </c>
      <c r="B224" s="211" t="s">
        <v>1216</v>
      </c>
      <c r="C224" s="211" t="s">
        <v>1117</v>
      </c>
      <c r="D224" s="211" t="s">
        <v>1118</v>
      </c>
    </row>
    <row r="225" spans="1:4" ht="63">
      <c r="A225" s="211">
        <v>203</v>
      </c>
      <c r="B225" s="211" t="s">
        <v>1217</v>
      </c>
      <c r="C225" s="211" t="s">
        <v>1120</v>
      </c>
      <c r="D225" s="211" t="s">
        <v>1118</v>
      </c>
    </row>
    <row r="226" spans="1:4" ht="63">
      <c r="A226" s="211">
        <v>204</v>
      </c>
      <c r="B226" s="211" t="s">
        <v>1122</v>
      </c>
      <c r="C226" s="211" t="s">
        <v>1123</v>
      </c>
      <c r="D226" s="211" t="s">
        <v>1124</v>
      </c>
    </row>
    <row r="227" spans="1:4" ht="63">
      <c r="A227" s="211">
        <v>205</v>
      </c>
      <c r="B227" s="211" t="s">
        <v>1126</v>
      </c>
      <c r="C227" s="211" t="s">
        <v>1127</v>
      </c>
      <c r="D227" s="211" t="s">
        <v>1128</v>
      </c>
    </row>
    <row r="228" spans="1:4" ht="47.25">
      <c r="A228" s="211">
        <v>206</v>
      </c>
      <c r="B228" s="211" t="s">
        <v>1130</v>
      </c>
      <c r="C228" s="211" t="s">
        <v>1131</v>
      </c>
      <c r="D228" s="211" t="s">
        <v>1128</v>
      </c>
    </row>
    <row r="229" spans="1:4">
      <c r="A229" s="211">
        <v>207</v>
      </c>
      <c r="B229" s="211" t="s">
        <v>1132</v>
      </c>
      <c r="C229" s="211" t="s">
        <v>1133</v>
      </c>
      <c r="D229" s="211" t="s">
        <v>1134</v>
      </c>
    </row>
    <row r="230" spans="1:4" ht="47.25">
      <c r="A230" s="211">
        <v>208</v>
      </c>
      <c r="B230" s="211" t="s">
        <v>57</v>
      </c>
      <c r="C230" s="211" t="s">
        <v>783</v>
      </c>
      <c r="D230" s="211" t="s">
        <v>58</v>
      </c>
    </row>
    <row r="231" spans="1:4" ht="31.5">
      <c r="A231" s="211">
        <v>209</v>
      </c>
      <c r="B231" s="211" t="s">
        <v>1218</v>
      </c>
      <c r="C231" s="211" t="s">
        <v>1136</v>
      </c>
      <c r="D231" s="211" t="s">
        <v>58</v>
      </c>
    </row>
    <row r="232" spans="1:4" ht="31.5">
      <c r="A232" s="211">
        <v>210</v>
      </c>
      <c r="B232" s="211" t="s">
        <v>805</v>
      </c>
      <c r="C232" s="211" t="s">
        <v>1137</v>
      </c>
      <c r="D232" s="211" t="s">
        <v>1138</v>
      </c>
    </row>
    <row r="233" spans="1:4" ht="31.5">
      <c r="A233" s="211">
        <v>211</v>
      </c>
      <c r="B233" s="211" t="s">
        <v>809</v>
      </c>
      <c r="C233" s="211" t="s">
        <v>1139</v>
      </c>
      <c r="D233" s="211" t="s">
        <v>1138</v>
      </c>
    </row>
    <row r="234" spans="1:4" ht="47.25">
      <c r="A234" s="211">
        <v>212</v>
      </c>
      <c r="B234" s="211" t="s">
        <v>1140</v>
      </c>
      <c r="C234" s="211" t="s">
        <v>1141</v>
      </c>
      <c r="D234" s="211" t="s">
        <v>245</v>
      </c>
    </row>
    <row r="235" spans="1:4" ht="31.5">
      <c r="A235" s="211">
        <v>213</v>
      </c>
      <c r="B235" s="211" t="s">
        <v>1144</v>
      </c>
      <c r="C235" s="211" t="s">
        <v>1145</v>
      </c>
      <c r="D235" s="211" t="s">
        <v>245</v>
      </c>
    </row>
    <row r="236" spans="1:4" ht="47.25">
      <c r="A236" s="211">
        <v>214</v>
      </c>
      <c r="B236" s="211" t="s">
        <v>1209</v>
      </c>
      <c r="C236" s="211" t="s">
        <v>1148</v>
      </c>
      <c r="D236" s="211" t="s">
        <v>304</v>
      </c>
    </row>
    <row r="237" spans="1:4" ht="31.5">
      <c r="A237" s="211">
        <v>215</v>
      </c>
      <c r="B237" s="211" t="s">
        <v>1149</v>
      </c>
      <c r="C237" s="211" t="s">
        <v>1150</v>
      </c>
      <c r="D237" s="211" t="s">
        <v>1151</v>
      </c>
    </row>
    <row r="238" spans="1:4" ht="31.5">
      <c r="A238" s="211">
        <v>216</v>
      </c>
      <c r="B238" s="211" t="s">
        <v>1154</v>
      </c>
      <c r="C238" s="211" t="s">
        <v>1155</v>
      </c>
      <c r="D238" s="211" t="s">
        <v>1151</v>
      </c>
    </row>
    <row r="239" spans="1:4" ht="94.5">
      <c r="A239" s="211">
        <v>217</v>
      </c>
      <c r="B239" s="211" t="s">
        <v>1158</v>
      </c>
      <c r="C239" s="211" t="s">
        <v>1159</v>
      </c>
      <c r="D239" s="211" t="s">
        <v>1160</v>
      </c>
    </row>
    <row r="240" spans="1:4" ht="78.75">
      <c r="A240" s="211">
        <v>218</v>
      </c>
      <c r="B240" s="211" t="s">
        <v>1163</v>
      </c>
      <c r="C240" s="211" t="s">
        <v>1164</v>
      </c>
      <c r="D240" s="211" t="s">
        <v>1160</v>
      </c>
    </row>
    <row r="241" spans="1:4" ht="47.25">
      <c r="A241" s="211">
        <v>219</v>
      </c>
      <c r="B241" s="211" t="s">
        <v>1167</v>
      </c>
      <c r="C241" s="211" t="s">
        <v>1168</v>
      </c>
      <c r="D241" s="211" t="s">
        <v>1169</v>
      </c>
    </row>
    <row r="242" spans="1:4" ht="31.5">
      <c r="A242" s="211">
        <v>220</v>
      </c>
      <c r="B242" s="211" t="s">
        <v>1172</v>
      </c>
      <c r="C242" s="211" t="s">
        <v>1173</v>
      </c>
      <c r="D242" s="211" t="s">
        <v>1174</v>
      </c>
    </row>
    <row r="243" spans="1:4" ht="47.25">
      <c r="A243" s="211">
        <v>221</v>
      </c>
      <c r="B243" s="211" t="s">
        <v>1177</v>
      </c>
      <c r="C243" s="211" t="s">
        <v>1178</v>
      </c>
      <c r="D243" s="211" t="s">
        <v>1174</v>
      </c>
    </row>
    <row r="244" spans="1:4" ht="78.75">
      <c r="A244" s="211">
        <v>222</v>
      </c>
      <c r="B244" s="211" t="s">
        <v>1179</v>
      </c>
      <c r="C244" s="211" t="s">
        <v>1180</v>
      </c>
      <c r="D244" s="211" t="s">
        <v>1181</v>
      </c>
    </row>
    <row r="245" spans="1:4" ht="31.5">
      <c r="A245" s="211">
        <v>223</v>
      </c>
      <c r="B245" s="211" t="s">
        <v>1183</v>
      </c>
      <c r="C245" s="211" t="s">
        <v>1184</v>
      </c>
      <c r="D245" s="211" t="s">
        <v>1078</v>
      </c>
    </row>
    <row r="246" spans="1:4">
      <c r="A246" s="541" t="s">
        <v>1344</v>
      </c>
      <c r="B246" s="541"/>
      <c r="C246" s="541"/>
      <c r="D246" s="541"/>
    </row>
    <row r="247" spans="1:4" ht="78.75">
      <c r="A247" s="223">
        <v>224</v>
      </c>
      <c r="B247" s="169" t="s">
        <v>1324</v>
      </c>
      <c r="C247" s="224" t="s">
        <v>1325</v>
      </c>
      <c r="D247" s="165" t="s">
        <v>1326</v>
      </c>
    </row>
    <row r="248" spans="1:4" ht="63">
      <c r="A248" s="223">
        <v>225</v>
      </c>
      <c r="B248" s="169" t="s">
        <v>1329</v>
      </c>
      <c r="C248" s="225" t="s">
        <v>1330</v>
      </c>
      <c r="D248" s="169" t="s">
        <v>1306</v>
      </c>
    </row>
    <row r="249" spans="1:4" ht="84.75" customHeight="1">
      <c r="A249" s="223">
        <v>226</v>
      </c>
      <c r="B249" s="169" t="s">
        <v>1333</v>
      </c>
      <c r="C249" s="224" t="s">
        <v>1367</v>
      </c>
      <c r="D249" s="169" t="s">
        <v>1335</v>
      </c>
    </row>
    <row r="250" spans="1:4" ht="47.25">
      <c r="A250" s="223">
        <v>227</v>
      </c>
      <c r="B250" s="169" t="s">
        <v>1337</v>
      </c>
      <c r="C250" s="224" t="s">
        <v>1368</v>
      </c>
      <c r="D250" s="169" t="s">
        <v>1306</v>
      </c>
    </row>
    <row r="251" spans="1:4" ht="78.75">
      <c r="A251" s="226">
        <v>228</v>
      </c>
      <c r="B251" s="198" t="s">
        <v>1340</v>
      </c>
      <c r="C251" s="198" t="s">
        <v>1341</v>
      </c>
      <c r="D251" s="164" t="s">
        <v>496</v>
      </c>
    </row>
    <row r="252" spans="1:4">
      <c r="A252" s="501" t="s">
        <v>1361</v>
      </c>
      <c r="B252" s="501"/>
      <c r="C252" s="501"/>
      <c r="D252" s="501"/>
    </row>
    <row r="253" spans="1:4" ht="47.25">
      <c r="A253" s="212">
        <v>229</v>
      </c>
      <c r="B253" s="211" t="s">
        <v>1357</v>
      </c>
      <c r="C253" s="211" t="s">
        <v>1359</v>
      </c>
      <c r="D253" s="212" t="s">
        <v>98</v>
      </c>
    </row>
    <row r="254" spans="1:4" ht="63">
      <c r="A254" s="212">
        <v>230</v>
      </c>
      <c r="B254" s="211" t="s">
        <v>1358</v>
      </c>
      <c r="C254" s="211" t="s">
        <v>1360</v>
      </c>
      <c r="D254" s="212" t="s">
        <v>98</v>
      </c>
    </row>
  </sheetData>
  <mergeCells count="23">
    <mergeCell ref="A1:C1"/>
    <mergeCell ref="A2:C2"/>
    <mergeCell ref="A3:C3"/>
    <mergeCell ref="A4:D4"/>
    <mergeCell ref="A6:D6"/>
    <mergeCell ref="A13:D13"/>
    <mergeCell ref="A54:C54"/>
    <mergeCell ref="A138:D138"/>
    <mergeCell ref="A29:D29"/>
    <mergeCell ref="A36:D36"/>
    <mergeCell ref="A39:D39"/>
    <mergeCell ref="A49:D49"/>
    <mergeCell ref="A52:D52"/>
    <mergeCell ref="A55:D55"/>
    <mergeCell ref="A152:D152"/>
    <mergeCell ref="A166:D166"/>
    <mergeCell ref="A186:D186"/>
    <mergeCell ref="A246:D246"/>
    <mergeCell ref="A252:D252"/>
    <mergeCell ref="A58:D58"/>
    <mergeCell ref="A73:D73"/>
    <mergeCell ref="A101:D101"/>
    <mergeCell ref="A120:D120"/>
  </mergeCells>
  <hyperlinks>
    <hyperlink ref="D74" r:id="rId1"/>
  </hyperlinks>
  <pageMargins left="0.41" right="0.19" top="0.46" bottom="0.15" header="0" footer="0"/>
  <pageSetup paperSize="9" scale="85" orientation="landscape" r:id="rId2"/>
  <headerFooter alignWithMargins="0">
    <oddFooter>&amp;R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254"/>
  <sheetViews>
    <sheetView topLeftCell="A36" zoomScale="80" zoomScaleNormal="80" workbookViewId="0">
      <selection activeCell="C58" sqref="C58"/>
    </sheetView>
  </sheetViews>
  <sheetFormatPr defaultColWidth="9" defaultRowHeight="15.75"/>
  <cols>
    <col min="1" max="1" width="4.44140625" style="6" customWidth="1"/>
    <col min="2" max="2" width="17.5546875" style="1" customWidth="1"/>
    <col min="3" max="3" width="16.5546875" style="2" customWidth="1"/>
    <col min="4" max="4" width="18" style="2" customWidth="1"/>
    <col min="5" max="5" width="34.88671875" style="2" customWidth="1"/>
    <col min="6" max="6" width="37.44140625" style="3" customWidth="1"/>
    <col min="7" max="7" width="16.6640625" style="4" customWidth="1"/>
    <col min="8" max="8" width="15.44140625" style="27" customWidth="1"/>
    <col min="9" max="9" width="16.88671875" style="159" customWidth="1"/>
    <col min="10" max="10" width="9" style="1"/>
    <col min="11" max="11" width="13.88671875" style="1" customWidth="1"/>
    <col min="12" max="16384" width="9" style="1"/>
  </cols>
  <sheetData>
    <row r="1" spans="1:11" ht="17.25" customHeight="1">
      <c r="A1" s="551" t="s">
        <v>2</v>
      </c>
      <c r="B1" s="551"/>
      <c r="C1" s="551"/>
      <c r="F1" s="556" t="s">
        <v>1</v>
      </c>
      <c r="G1" s="556"/>
      <c r="H1" s="556"/>
    </row>
    <row r="2" spans="1:11" ht="17.25" customHeight="1">
      <c r="A2" s="551" t="s">
        <v>3</v>
      </c>
      <c r="B2" s="551"/>
      <c r="C2" s="551"/>
      <c r="F2" s="556" t="s">
        <v>4</v>
      </c>
      <c r="G2" s="556"/>
      <c r="H2" s="556"/>
    </row>
    <row r="3" spans="1:11">
      <c r="A3" s="499"/>
      <c r="B3" s="499"/>
      <c r="C3" s="499"/>
    </row>
    <row r="4" spans="1:11" s="7" customFormat="1" ht="60" customHeight="1">
      <c r="A4" s="518" t="s">
        <v>320</v>
      </c>
      <c r="B4" s="518"/>
      <c r="C4" s="518"/>
      <c r="D4" s="518"/>
      <c r="E4" s="518"/>
      <c r="F4" s="518"/>
      <c r="G4" s="518"/>
      <c r="H4" s="518"/>
      <c r="I4" s="160"/>
    </row>
    <row r="5" spans="1:11" s="5" customFormat="1" ht="60.75" customHeight="1">
      <c r="A5" s="84" t="s">
        <v>8</v>
      </c>
      <c r="B5" s="85" t="s">
        <v>5</v>
      </c>
      <c r="C5" s="85" t="s">
        <v>321</v>
      </c>
      <c r="D5" s="85" t="s">
        <v>322</v>
      </c>
      <c r="E5" s="85" t="s">
        <v>11</v>
      </c>
      <c r="F5" s="85" t="s">
        <v>323</v>
      </c>
      <c r="G5" s="86" t="s">
        <v>10</v>
      </c>
      <c r="H5" s="84" t="s">
        <v>9</v>
      </c>
      <c r="I5" s="179"/>
    </row>
    <row r="6" spans="1:11" ht="25.5" customHeight="1">
      <c r="A6" s="548" t="str">
        <f>"Khoa Cơ khí Động lực:    " &amp; COUNT(A7:A12) &amp;"  đề tài"</f>
        <v>Khoa Cơ khí Động lực:    6  đề tài</v>
      </c>
      <c r="B6" s="548"/>
      <c r="C6" s="548"/>
      <c r="D6" s="548"/>
      <c r="E6" s="548"/>
      <c r="F6" s="548"/>
      <c r="G6" s="62">
        <f>SUM(G7:G12)</f>
        <v>18000000</v>
      </c>
      <c r="H6" s="63"/>
      <c r="I6" s="161"/>
      <c r="K6" s="187">
        <f>SUM(I7:I12)</f>
        <v>20000000</v>
      </c>
    </row>
    <row r="7" spans="1:11" ht="130.5" customHeight="1">
      <c r="A7" s="64">
        <v>1</v>
      </c>
      <c r="B7" s="60" t="s">
        <v>324</v>
      </c>
      <c r="C7" s="72" t="s">
        <v>325</v>
      </c>
      <c r="D7" s="72" t="s">
        <v>326</v>
      </c>
      <c r="E7" s="68" t="s">
        <v>327</v>
      </c>
      <c r="F7" s="68" t="s">
        <v>328</v>
      </c>
      <c r="G7" s="70">
        <v>3000000</v>
      </c>
      <c r="H7" s="87" t="s">
        <v>329</v>
      </c>
      <c r="I7" s="161">
        <v>3000000</v>
      </c>
    </row>
    <row r="8" spans="1:11" ht="177.75" customHeight="1">
      <c r="A8" s="64">
        <v>2</v>
      </c>
      <c r="B8" s="60" t="s">
        <v>330</v>
      </c>
      <c r="C8" s="88" t="s">
        <v>331</v>
      </c>
      <c r="D8" s="72" t="s">
        <v>332</v>
      </c>
      <c r="E8" s="68" t="s">
        <v>333</v>
      </c>
      <c r="F8" s="68" t="s">
        <v>334</v>
      </c>
      <c r="G8" s="70">
        <v>3000000</v>
      </c>
      <c r="H8" s="71" t="s">
        <v>335</v>
      </c>
      <c r="I8" s="161">
        <v>4000000</v>
      </c>
    </row>
    <row r="9" spans="1:11" ht="130.5" customHeight="1">
      <c r="A9" s="64">
        <v>3</v>
      </c>
      <c r="B9" s="60" t="s">
        <v>336</v>
      </c>
      <c r="C9" s="72" t="s">
        <v>337</v>
      </c>
      <c r="D9" s="72" t="s">
        <v>332</v>
      </c>
      <c r="E9" s="68" t="s">
        <v>338</v>
      </c>
      <c r="F9" s="68" t="s">
        <v>339</v>
      </c>
      <c r="G9" s="70">
        <v>3000000</v>
      </c>
      <c r="H9" s="87" t="s">
        <v>340</v>
      </c>
      <c r="I9" s="161">
        <v>4000000</v>
      </c>
    </row>
    <row r="10" spans="1:11" ht="130.5" customHeight="1">
      <c r="A10" s="64">
        <v>4</v>
      </c>
      <c r="B10" s="60" t="s">
        <v>341</v>
      </c>
      <c r="C10" s="72" t="s">
        <v>342</v>
      </c>
      <c r="D10" s="72" t="s">
        <v>343</v>
      </c>
      <c r="E10" s="68" t="s">
        <v>344</v>
      </c>
      <c r="F10" s="68" t="s">
        <v>345</v>
      </c>
      <c r="G10" s="70">
        <v>3000000</v>
      </c>
      <c r="H10" s="87" t="s">
        <v>346</v>
      </c>
      <c r="I10" s="161">
        <v>3000000</v>
      </c>
    </row>
    <row r="11" spans="1:11" ht="130.5" customHeight="1">
      <c r="A11" s="64">
        <v>5</v>
      </c>
      <c r="B11" s="60" t="s">
        <v>347</v>
      </c>
      <c r="C11" s="72" t="s">
        <v>348</v>
      </c>
      <c r="D11" s="72" t="s">
        <v>14</v>
      </c>
      <c r="E11" s="68" t="s">
        <v>349</v>
      </c>
      <c r="F11" s="68" t="s">
        <v>350</v>
      </c>
      <c r="G11" s="70">
        <v>3000000</v>
      </c>
      <c r="H11" s="87" t="s">
        <v>351</v>
      </c>
      <c r="I11" s="161">
        <v>3000000</v>
      </c>
    </row>
    <row r="12" spans="1:11" ht="130.5" customHeight="1">
      <c r="A12" s="64">
        <v>6</v>
      </c>
      <c r="B12" s="60" t="s">
        <v>352</v>
      </c>
      <c r="C12" s="72" t="s">
        <v>353</v>
      </c>
      <c r="D12" s="72" t="s">
        <v>14</v>
      </c>
      <c r="E12" s="68" t="s">
        <v>354</v>
      </c>
      <c r="F12" s="68" t="s">
        <v>355</v>
      </c>
      <c r="G12" s="70">
        <v>3000000</v>
      </c>
      <c r="H12" s="87" t="s">
        <v>356</v>
      </c>
      <c r="I12" s="161">
        <v>3000000</v>
      </c>
    </row>
    <row r="13" spans="1:11" ht="22.5" customHeight="1">
      <c r="A13" s="548" t="s">
        <v>1194</v>
      </c>
      <c r="B13" s="548"/>
      <c r="C13" s="548"/>
      <c r="D13" s="548"/>
      <c r="E13" s="548"/>
      <c r="F13" s="548"/>
      <c r="G13" s="62">
        <f>SUM(G14:G28)</f>
        <v>85700000</v>
      </c>
      <c r="H13" s="63"/>
      <c r="I13" s="161"/>
      <c r="K13" s="187">
        <f>SUM(I14:I28)</f>
        <v>89000000</v>
      </c>
    </row>
    <row r="14" spans="1:11" ht="94.5">
      <c r="A14" s="64">
        <v>7</v>
      </c>
      <c r="B14" s="60" t="s">
        <v>236</v>
      </c>
      <c r="C14" s="60" t="s">
        <v>237</v>
      </c>
      <c r="D14" s="72" t="s">
        <v>238</v>
      </c>
      <c r="E14" s="89" t="s">
        <v>239</v>
      </c>
      <c r="F14" s="89" t="s">
        <v>240</v>
      </c>
      <c r="G14" s="90">
        <v>3000000</v>
      </c>
      <c r="H14" s="91" t="s">
        <v>241</v>
      </c>
      <c r="I14" s="180">
        <v>3000000</v>
      </c>
      <c r="J14" s="31" t="s">
        <v>242</v>
      </c>
    </row>
    <row r="15" spans="1:11" ht="112.5" customHeight="1">
      <c r="A15" s="64">
        <v>8</v>
      </c>
      <c r="B15" s="60" t="s">
        <v>243</v>
      </c>
      <c r="C15" s="60" t="s">
        <v>244</v>
      </c>
      <c r="D15" s="72" t="s">
        <v>245</v>
      </c>
      <c r="E15" s="89" t="s">
        <v>246</v>
      </c>
      <c r="F15" s="89" t="s">
        <v>247</v>
      </c>
      <c r="G15" s="90">
        <v>3000000</v>
      </c>
      <c r="H15" s="91" t="s">
        <v>241</v>
      </c>
      <c r="I15" s="180">
        <v>5000000</v>
      </c>
      <c r="J15" s="31" t="s">
        <v>248</v>
      </c>
    </row>
    <row r="16" spans="1:11" ht="110.25">
      <c r="A16" s="64">
        <v>9</v>
      </c>
      <c r="B16" s="60" t="s">
        <v>249</v>
      </c>
      <c r="C16" s="60" t="s">
        <v>250</v>
      </c>
      <c r="D16" s="72" t="s">
        <v>251</v>
      </c>
      <c r="E16" s="89" t="s">
        <v>252</v>
      </c>
      <c r="F16" s="89" t="s">
        <v>253</v>
      </c>
      <c r="G16" s="90">
        <v>3000000</v>
      </c>
      <c r="H16" s="91" t="s">
        <v>241</v>
      </c>
      <c r="I16" s="180">
        <v>5000000</v>
      </c>
      <c r="J16" s="31" t="s">
        <v>254</v>
      </c>
    </row>
    <row r="17" spans="1:11" ht="94.5">
      <c r="A17" s="64">
        <v>10</v>
      </c>
      <c r="B17" s="60" t="s">
        <v>255</v>
      </c>
      <c r="C17" s="60" t="s">
        <v>256</v>
      </c>
      <c r="D17" s="72" t="s">
        <v>238</v>
      </c>
      <c r="E17" s="89" t="s">
        <v>257</v>
      </c>
      <c r="F17" s="89" t="s">
        <v>240</v>
      </c>
      <c r="G17" s="90">
        <v>3000000</v>
      </c>
      <c r="H17" s="91" t="s">
        <v>241</v>
      </c>
      <c r="I17" s="180">
        <v>3000000</v>
      </c>
      <c r="J17" s="31" t="s">
        <v>258</v>
      </c>
    </row>
    <row r="18" spans="1:11" ht="134.25" customHeight="1">
      <c r="A18" s="64">
        <v>11</v>
      </c>
      <c r="B18" s="60" t="s">
        <v>259</v>
      </c>
      <c r="C18" s="60" t="s">
        <v>260</v>
      </c>
      <c r="D18" s="72" t="s">
        <v>261</v>
      </c>
      <c r="E18" s="89" t="s">
        <v>262</v>
      </c>
      <c r="F18" s="89" t="s">
        <v>263</v>
      </c>
      <c r="G18" s="90">
        <v>3000000</v>
      </c>
      <c r="H18" s="91" t="s">
        <v>241</v>
      </c>
      <c r="I18" s="159">
        <v>3000000</v>
      </c>
      <c r="J18" s="31" t="s">
        <v>264</v>
      </c>
    </row>
    <row r="19" spans="1:11" ht="110.25">
      <c r="A19" s="64">
        <v>12</v>
      </c>
      <c r="B19" s="60" t="s">
        <v>265</v>
      </c>
      <c r="C19" s="60" t="s">
        <v>266</v>
      </c>
      <c r="D19" s="72" t="s">
        <v>51</v>
      </c>
      <c r="E19" s="89" t="s">
        <v>267</v>
      </c>
      <c r="F19" s="89" t="s">
        <v>268</v>
      </c>
      <c r="G19" s="90">
        <v>10000000</v>
      </c>
      <c r="H19" s="91" t="s">
        <v>241</v>
      </c>
      <c r="I19" s="180">
        <v>10000000</v>
      </c>
      <c r="J19" s="31" t="s">
        <v>269</v>
      </c>
    </row>
    <row r="20" spans="1:11" ht="126">
      <c r="A20" s="64">
        <v>13</v>
      </c>
      <c r="B20" s="60" t="s">
        <v>270</v>
      </c>
      <c r="C20" s="60" t="s">
        <v>271</v>
      </c>
      <c r="D20" s="72" t="s">
        <v>272</v>
      </c>
      <c r="E20" s="89" t="s">
        <v>273</v>
      </c>
      <c r="F20" s="89" t="s">
        <v>274</v>
      </c>
      <c r="G20" s="90">
        <v>3000000</v>
      </c>
      <c r="H20" s="90" t="s">
        <v>241</v>
      </c>
      <c r="I20" s="159">
        <v>3000000</v>
      </c>
      <c r="J20" s="31" t="s">
        <v>275</v>
      </c>
    </row>
    <row r="21" spans="1:11" ht="94.5">
      <c r="A21" s="64">
        <v>14</v>
      </c>
      <c r="B21" s="60" t="s">
        <v>276</v>
      </c>
      <c r="C21" s="60" t="s">
        <v>277</v>
      </c>
      <c r="D21" s="72" t="s">
        <v>51</v>
      </c>
      <c r="E21" s="89" t="s">
        <v>278</v>
      </c>
      <c r="F21" s="89" t="s">
        <v>279</v>
      </c>
      <c r="G21" s="90">
        <v>10000000</v>
      </c>
      <c r="H21" s="90" t="s">
        <v>241</v>
      </c>
      <c r="I21" s="180">
        <v>10000000</v>
      </c>
      <c r="J21" s="31" t="s">
        <v>280</v>
      </c>
    </row>
    <row r="22" spans="1:11" ht="94.5">
      <c r="A22" s="64">
        <v>15</v>
      </c>
      <c r="B22" s="60" t="s">
        <v>281</v>
      </c>
      <c r="C22" s="60" t="s">
        <v>282</v>
      </c>
      <c r="D22" s="72" t="s">
        <v>62</v>
      </c>
      <c r="E22" s="89" t="s">
        <v>283</v>
      </c>
      <c r="F22" s="89" t="s">
        <v>284</v>
      </c>
      <c r="G22" s="90">
        <v>3700000</v>
      </c>
      <c r="H22" s="91" t="s">
        <v>241</v>
      </c>
      <c r="I22" s="180">
        <v>3000000</v>
      </c>
      <c r="J22" s="31" t="s">
        <v>285</v>
      </c>
    </row>
    <row r="23" spans="1:11" ht="94.5">
      <c r="A23" s="64">
        <v>16</v>
      </c>
      <c r="B23" s="60" t="s">
        <v>286</v>
      </c>
      <c r="C23" s="60" t="s">
        <v>287</v>
      </c>
      <c r="D23" s="72" t="s">
        <v>52</v>
      </c>
      <c r="E23" s="89" t="s">
        <v>288</v>
      </c>
      <c r="F23" s="89" t="s">
        <v>289</v>
      </c>
      <c r="G23" s="90">
        <v>10000000</v>
      </c>
      <c r="H23" s="91" t="s">
        <v>241</v>
      </c>
      <c r="I23" s="180">
        <v>10000000</v>
      </c>
      <c r="J23" s="31" t="s">
        <v>290</v>
      </c>
    </row>
    <row r="24" spans="1:11" ht="94.5">
      <c r="A24" s="64">
        <v>17</v>
      </c>
      <c r="B24" s="60" t="s">
        <v>291</v>
      </c>
      <c r="C24" s="60" t="s">
        <v>292</v>
      </c>
      <c r="D24" s="72" t="s">
        <v>52</v>
      </c>
      <c r="E24" s="89" t="s">
        <v>293</v>
      </c>
      <c r="F24" s="89" t="s">
        <v>294</v>
      </c>
      <c r="G24" s="90">
        <v>10000000</v>
      </c>
      <c r="H24" s="91" t="s">
        <v>241</v>
      </c>
      <c r="I24" s="180">
        <v>10000000</v>
      </c>
      <c r="J24" s="31" t="s">
        <v>295</v>
      </c>
    </row>
    <row r="25" spans="1:11" ht="110.25">
      <c r="A25" s="64">
        <v>18</v>
      </c>
      <c r="B25" s="60" t="s">
        <v>296</v>
      </c>
      <c r="C25" s="60" t="s">
        <v>297</v>
      </c>
      <c r="D25" s="72" t="s">
        <v>298</v>
      </c>
      <c r="E25" s="89" t="s">
        <v>299</v>
      </c>
      <c r="F25" s="89" t="s">
        <v>300</v>
      </c>
      <c r="G25" s="90">
        <v>5000000</v>
      </c>
      <c r="H25" s="91" t="s">
        <v>241</v>
      </c>
      <c r="I25" s="180">
        <v>5000000</v>
      </c>
      <c r="J25" s="31" t="s">
        <v>301</v>
      </c>
    </row>
    <row r="26" spans="1:11" ht="94.5">
      <c r="A26" s="64">
        <v>19</v>
      </c>
      <c r="B26" s="60" t="s">
        <v>302</v>
      </c>
      <c r="C26" s="60" t="s">
        <v>303</v>
      </c>
      <c r="D26" s="72" t="s">
        <v>304</v>
      </c>
      <c r="E26" s="89"/>
      <c r="F26" s="89" t="s">
        <v>305</v>
      </c>
      <c r="G26" s="90">
        <v>3000000</v>
      </c>
      <c r="H26" s="91" t="s">
        <v>306</v>
      </c>
      <c r="I26" s="180">
        <v>5000000</v>
      </c>
      <c r="J26" s="31" t="s">
        <v>307</v>
      </c>
    </row>
    <row r="27" spans="1:11" ht="126">
      <c r="A27" s="64">
        <v>20</v>
      </c>
      <c r="B27" s="60" t="s">
        <v>308</v>
      </c>
      <c r="C27" s="60" t="s">
        <v>309</v>
      </c>
      <c r="D27" s="72" t="s">
        <v>310</v>
      </c>
      <c r="E27" s="89" t="s">
        <v>311</v>
      </c>
      <c r="F27" s="89" t="s">
        <v>312</v>
      </c>
      <c r="G27" s="90">
        <v>10000000</v>
      </c>
      <c r="H27" s="90" t="s">
        <v>241</v>
      </c>
      <c r="I27" s="180">
        <v>10000000</v>
      </c>
      <c r="J27" s="31" t="s">
        <v>313</v>
      </c>
    </row>
    <row r="28" spans="1:11" ht="104.25" customHeight="1">
      <c r="A28" s="64">
        <v>21</v>
      </c>
      <c r="B28" s="60" t="s">
        <v>314</v>
      </c>
      <c r="C28" s="60" t="s">
        <v>315</v>
      </c>
      <c r="D28" s="72" t="s">
        <v>316</v>
      </c>
      <c r="E28" s="89" t="s">
        <v>317</v>
      </c>
      <c r="F28" s="89" t="s">
        <v>318</v>
      </c>
      <c r="G28" s="90">
        <v>6000000</v>
      </c>
      <c r="H28" s="90" t="s">
        <v>241</v>
      </c>
      <c r="I28" s="180">
        <v>4000000</v>
      </c>
      <c r="J28" s="30" t="s">
        <v>319</v>
      </c>
    </row>
    <row r="29" spans="1:11" ht="25.5" customHeight="1">
      <c r="A29" s="548" t="s">
        <v>363</v>
      </c>
      <c r="B29" s="548"/>
      <c r="C29" s="548"/>
      <c r="D29" s="548"/>
      <c r="E29" s="548"/>
      <c r="F29" s="548"/>
      <c r="G29" s="62">
        <f>SUM(G30:G35)</f>
        <v>38000000</v>
      </c>
      <c r="H29" s="63"/>
      <c r="I29" s="161"/>
      <c r="K29" s="187">
        <f>SUM(I30:I35)</f>
        <v>30000000</v>
      </c>
    </row>
    <row r="30" spans="1:11" ht="130.5" customHeight="1">
      <c r="A30" s="64">
        <v>22</v>
      </c>
      <c r="B30" s="60" t="s">
        <v>1201</v>
      </c>
      <c r="C30" s="72" t="s">
        <v>364</v>
      </c>
      <c r="D30" s="72" t="s">
        <v>365</v>
      </c>
      <c r="E30" s="89" t="s">
        <v>366</v>
      </c>
      <c r="F30" s="89" t="s">
        <v>1219</v>
      </c>
      <c r="G30" s="70">
        <v>10000000</v>
      </c>
      <c r="H30" s="71"/>
      <c r="I30" s="161">
        <v>7000000</v>
      </c>
    </row>
    <row r="31" spans="1:11" ht="130.5" customHeight="1">
      <c r="A31" s="64">
        <v>23</v>
      </c>
      <c r="B31" s="60" t="s">
        <v>1202</v>
      </c>
      <c r="C31" s="72" t="s">
        <v>367</v>
      </c>
      <c r="D31" s="72" t="s">
        <v>221</v>
      </c>
      <c r="E31" s="89" t="s">
        <v>368</v>
      </c>
      <c r="F31" s="68" t="s">
        <v>369</v>
      </c>
      <c r="G31" s="70">
        <v>6000000</v>
      </c>
      <c r="H31" s="71"/>
      <c r="I31" s="161">
        <v>5000000</v>
      </c>
    </row>
    <row r="32" spans="1:11" ht="130.5" customHeight="1">
      <c r="A32" s="64">
        <v>24</v>
      </c>
      <c r="B32" s="60" t="s">
        <v>1203</v>
      </c>
      <c r="C32" s="72" t="s">
        <v>370</v>
      </c>
      <c r="D32" s="72" t="s">
        <v>371</v>
      </c>
      <c r="E32" s="89" t="s">
        <v>372</v>
      </c>
      <c r="F32" s="68" t="s">
        <v>373</v>
      </c>
      <c r="G32" s="70">
        <v>3000000</v>
      </c>
      <c r="H32" s="71"/>
      <c r="I32" s="161">
        <v>3000000</v>
      </c>
    </row>
    <row r="33" spans="1:26" ht="364.5" customHeight="1">
      <c r="A33" s="64">
        <v>25</v>
      </c>
      <c r="B33" s="60" t="s">
        <v>1204</v>
      </c>
      <c r="C33" s="72" t="s">
        <v>374</v>
      </c>
      <c r="D33" s="72" t="s">
        <v>375</v>
      </c>
      <c r="E33" s="68" t="s">
        <v>376</v>
      </c>
      <c r="F33" s="68" t="s">
        <v>377</v>
      </c>
      <c r="G33" s="70">
        <v>3000000</v>
      </c>
      <c r="H33" s="71"/>
      <c r="I33" s="161">
        <v>3000000</v>
      </c>
    </row>
    <row r="34" spans="1:26" ht="130.5" customHeight="1">
      <c r="A34" s="64">
        <v>26</v>
      </c>
      <c r="B34" s="60" t="s">
        <v>1205</v>
      </c>
      <c r="C34" s="72" t="s">
        <v>378</v>
      </c>
      <c r="D34" s="72" t="s">
        <v>365</v>
      </c>
      <c r="E34" s="89" t="s">
        <v>379</v>
      </c>
      <c r="F34" s="68" t="s">
        <v>1220</v>
      </c>
      <c r="G34" s="70">
        <v>10000000</v>
      </c>
      <c r="H34" s="71"/>
      <c r="I34" s="161">
        <v>7000000</v>
      </c>
    </row>
    <row r="35" spans="1:26" ht="130.5" customHeight="1">
      <c r="A35" s="64">
        <v>27</v>
      </c>
      <c r="B35" s="60" t="s">
        <v>1206</v>
      </c>
      <c r="C35" s="72" t="s">
        <v>380</v>
      </c>
      <c r="D35" s="72" t="s">
        <v>225</v>
      </c>
      <c r="E35" s="68" t="s">
        <v>381</v>
      </c>
      <c r="F35" s="68" t="s">
        <v>382</v>
      </c>
      <c r="G35" s="70">
        <v>6000000</v>
      </c>
      <c r="H35" s="71"/>
      <c r="I35" s="161">
        <v>5000000</v>
      </c>
    </row>
    <row r="36" spans="1:26" s="26" customFormat="1" ht="25.5" customHeight="1">
      <c r="A36" s="548" t="s">
        <v>395</v>
      </c>
      <c r="B36" s="555"/>
      <c r="C36" s="555"/>
      <c r="D36" s="555"/>
      <c r="E36" s="555"/>
      <c r="F36" s="555"/>
      <c r="G36" s="62">
        <f>SUM(G37:G38)</f>
        <v>6200000</v>
      </c>
      <c r="H36" s="63"/>
      <c r="I36" s="162"/>
      <c r="J36" s="25"/>
      <c r="K36" s="188">
        <f>SUM(I37:I38)</f>
        <v>6000000</v>
      </c>
      <c r="L36" s="25"/>
      <c r="M36" s="25"/>
      <c r="N36" s="25"/>
      <c r="O36" s="25"/>
      <c r="P36" s="25"/>
      <c r="Q36" s="25"/>
      <c r="R36" s="25"/>
      <c r="S36" s="25"/>
      <c r="T36" s="25"/>
      <c r="U36" s="25"/>
      <c r="V36" s="25"/>
      <c r="W36" s="25"/>
      <c r="X36" s="25"/>
      <c r="Y36" s="25"/>
      <c r="Z36" s="25"/>
    </row>
    <row r="37" spans="1:26" s="26" customFormat="1" ht="119.25" customHeight="1">
      <c r="A37" s="41">
        <v>28</v>
      </c>
      <c r="B37" s="43" t="s">
        <v>1207</v>
      </c>
      <c r="C37" s="42" t="s">
        <v>387</v>
      </c>
      <c r="D37" s="42" t="s">
        <v>388</v>
      </c>
      <c r="E37" s="43" t="s">
        <v>389</v>
      </c>
      <c r="F37" s="43" t="s">
        <v>390</v>
      </c>
      <c r="G37" s="75">
        <v>3000000</v>
      </c>
      <c r="H37" s="76"/>
      <c r="I37" s="162">
        <v>3000000</v>
      </c>
      <c r="J37" s="25"/>
      <c r="K37" s="25"/>
      <c r="L37" s="25"/>
      <c r="M37" s="25"/>
      <c r="N37" s="25"/>
      <c r="O37" s="25"/>
      <c r="P37" s="25"/>
      <c r="Q37" s="25"/>
      <c r="R37" s="25"/>
      <c r="S37" s="25"/>
      <c r="T37" s="25"/>
      <c r="U37" s="25"/>
      <c r="V37" s="25"/>
      <c r="W37" s="25"/>
      <c r="X37" s="25"/>
      <c r="Y37" s="25"/>
      <c r="Z37" s="25"/>
    </row>
    <row r="38" spans="1:26" s="26" customFormat="1" ht="121.5" customHeight="1">
      <c r="A38" s="41">
        <v>29</v>
      </c>
      <c r="B38" s="43" t="s">
        <v>1208</v>
      </c>
      <c r="C38" s="42" t="s">
        <v>391</v>
      </c>
      <c r="D38" s="42" t="s">
        <v>392</v>
      </c>
      <c r="E38" s="43" t="s">
        <v>393</v>
      </c>
      <c r="F38" s="43" t="s">
        <v>394</v>
      </c>
      <c r="G38" s="75">
        <v>3200000</v>
      </c>
      <c r="H38" s="76"/>
      <c r="I38" s="162">
        <v>3000000</v>
      </c>
      <c r="J38" s="25"/>
      <c r="K38" s="25"/>
      <c r="L38" s="25"/>
      <c r="M38" s="25"/>
      <c r="N38" s="25"/>
      <c r="O38" s="25"/>
      <c r="P38" s="25"/>
      <c r="Q38" s="25"/>
      <c r="R38" s="25"/>
      <c r="S38" s="25"/>
      <c r="T38" s="25"/>
      <c r="U38" s="25"/>
      <c r="V38" s="25"/>
      <c r="W38" s="25"/>
      <c r="X38" s="25"/>
      <c r="Y38" s="25"/>
      <c r="Z38" s="25"/>
    </row>
    <row r="39" spans="1:26" ht="25.5" customHeight="1">
      <c r="A39" s="548" t="s">
        <v>398</v>
      </c>
      <c r="B39" s="548"/>
      <c r="C39" s="548"/>
      <c r="D39" s="548"/>
      <c r="E39" s="548"/>
      <c r="F39" s="548"/>
      <c r="G39" s="62">
        <f>SUM(G40:G48)</f>
        <v>79700000</v>
      </c>
      <c r="H39" s="63"/>
      <c r="I39" s="161"/>
      <c r="K39" s="187">
        <f>SUM(I40:I48)</f>
        <v>38000000</v>
      </c>
    </row>
    <row r="40" spans="1:26" ht="189">
      <c r="A40" s="57">
        <v>30</v>
      </c>
      <c r="B40" s="69" t="s">
        <v>399</v>
      </c>
      <c r="C40" s="69" t="s">
        <v>400</v>
      </c>
      <c r="D40" s="69" t="s">
        <v>101</v>
      </c>
      <c r="E40" s="69" t="s">
        <v>401</v>
      </c>
      <c r="F40" s="69" t="s">
        <v>402</v>
      </c>
      <c r="G40" s="58">
        <v>15000000</v>
      </c>
      <c r="H40" s="61"/>
      <c r="I40" s="161">
        <v>6000000</v>
      </c>
    </row>
    <row r="41" spans="1:26" ht="78.75">
      <c r="A41" s="57">
        <v>31</v>
      </c>
      <c r="B41" s="69" t="s">
        <v>403</v>
      </c>
      <c r="C41" s="69" t="s">
        <v>404</v>
      </c>
      <c r="D41" s="69" t="s">
        <v>405</v>
      </c>
      <c r="E41" s="69" t="s">
        <v>406</v>
      </c>
      <c r="F41" s="69" t="s">
        <v>407</v>
      </c>
      <c r="G41" s="70">
        <v>3000000</v>
      </c>
      <c r="H41" s="61"/>
      <c r="I41" s="161">
        <v>3000000</v>
      </c>
    </row>
    <row r="42" spans="1:26" ht="78.75">
      <c r="A42" s="57">
        <v>32</v>
      </c>
      <c r="B42" s="69" t="s">
        <v>408</v>
      </c>
      <c r="C42" s="69" t="s">
        <v>409</v>
      </c>
      <c r="D42" s="69" t="s">
        <v>410</v>
      </c>
      <c r="E42" s="69" t="s">
        <v>411</v>
      </c>
      <c r="F42" s="69" t="s">
        <v>407</v>
      </c>
      <c r="G42" s="70">
        <v>3000000</v>
      </c>
      <c r="H42" s="61"/>
      <c r="I42" s="161">
        <v>3000000</v>
      </c>
    </row>
    <row r="43" spans="1:26" ht="126">
      <c r="A43" s="57">
        <v>33</v>
      </c>
      <c r="B43" s="69" t="s">
        <v>412</v>
      </c>
      <c r="C43" s="69" t="s">
        <v>413</v>
      </c>
      <c r="D43" s="69" t="s">
        <v>101</v>
      </c>
      <c r="E43" s="69" t="s">
        <v>414</v>
      </c>
      <c r="F43" s="69" t="s">
        <v>415</v>
      </c>
      <c r="G43" s="58">
        <v>15000000</v>
      </c>
      <c r="H43" s="61"/>
      <c r="I43" s="161">
        <v>6000000</v>
      </c>
    </row>
    <row r="44" spans="1:26" ht="157.5">
      <c r="A44" s="57">
        <v>34</v>
      </c>
      <c r="B44" s="69" t="s">
        <v>416</v>
      </c>
      <c r="C44" s="69" t="s">
        <v>417</v>
      </c>
      <c r="D44" s="69" t="s">
        <v>138</v>
      </c>
      <c r="E44" s="69" t="s">
        <v>418</v>
      </c>
      <c r="F44" s="69" t="s">
        <v>419</v>
      </c>
      <c r="G44" s="58">
        <v>6000000</v>
      </c>
      <c r="H44" s="61"/>
      <c r="I44" s="161">
        <v>5000000</v>
      </c>
    </row>
    <row r="45" spans="1:26" ht="94.5">
      <c r="A45" s="57">
        <v>35</v>
      </c>
      <c r="B45" s="69" t="s">
        <v>420</v>
      </c>
      <c r="C45" s="69" t="s">
        <v>421</v>
      </c>
      <c r="D45" s="69" t="s">
        <v>125</v>
      </c>
      <c r="E45" s="69" t="s">
        <v>422</v>
      </c>
      <c r="F45" s="69" t="s">
        <v>423</v>
      </c>
      <c r="G45" s="58">
        <v>9000000</v>
      </c>
      <c r="H45" s="61"/>
      <c r="I45" s="161">
        <v>5000000</v>
      </c>
    </row>
    <row r="46" spans="1:26" ht="157.5">
      <c r="A46" s="57">
        <v>36</v>
      </c>
      <c r="B46" s="69" t="s">
        <v>424</v>
      </c>
      <c r="C46" s="69" t="s">
        <v>425</v>
      </c>
      <c r="D46" s="69" t="s">
        <v>138</v>
      </c>
      <c r="E46" s="69" t="s">
        <v>426</v>
      </c>
      <c r="F46" s="69" t="s">
        <v>427</v>
      </c>
      <c r="G46" s="58">
        <v>6000000</v>
      </c>
      <c r="H46" s="71"/>
      <c r="I46" s="161">
        <v>4000000</v>
      </c>
    </row>
    <row r="47" spans="1:26" ht="94.5">
      <c r="A47" s="57">
        <v>37</v>
      </c>
      <c r="B47" s="69" t="s">
        <v>428</v>
      </c>
      <c r="C47" s="69" t="s">
        <v>429</v>
      </c>
      <c r="D47" s="69" t="s">
        <v>430</v>
      </c>
      <c r="E47" s="69" t="s">
        <v>431</v>
      </c>
      <c r="F47" s="69" t="s">
        <v>432</v>
      </c>
      <c r="G47" s="70">
        <v>2700000</v>
      </c>
      <c r="H47" s="71"/>
      <c r="I47" s="161">
        <v>3000000</v>
      </c>
    </row>
    <row r="48" spans="1:26" ht="63">
      <c r="A48" s="57">
        <v>38</v>
      </c>
      <c r="B48" s="69" t="s">
        <v>433</v>
      </c>
      <c r="C48" s="69" t="s">
        <v>434</v>
      </c>
      <c r="D48" s="69" t="s">
        <v>165</v>
      </c>
      <c r="E48" s="69" t="s">
        <v>435</v>
      </c>
      <c r="F48" s="69" t="s">
        <v>436</v>
      </c>
      <c r="G48" s="70">
        <v>20000000</v>
      </c>
      <c r="H48" s="71"/>
      <c r="I48" s="161">
        <v>3000000</v>
      </c>
    </row>
    <row r="49" spans="1:11" s="38" customFormat="1" ht="19.5" customHeight="1">
      <c r="A49" s="550" t="s">
        <v>459</v>
      </c>
      <c r="B49" s="555"/>
      <c r="C49" s="555"/>
      <c r="D49" s="555"/>
      <c r="E49" s="555"/>
      <c r="F49" s="555"/>
      <c r="G49" s="39">
        <f>SUM(G50:G51)</f>
        <v>22000000</v>
      </c>
      <c r="H49" s="40"/>
      <c r="I49" s="181"/>
      <c r="K49" s="189">
        <f>SUM(I50:I51)</f>
        <v>11000000</v>
      </c>
    </row>
    <row r="50" spans="1:11" s="33" customFormat="1" ht="94.5" customHeight="1">
      <c r="A50" s="41">
        <v>39</v>
      </c>
      <c r="B50" s="42" t="s">
        <v>450</v>
      </c>
      <c r="C50" s="42" t="s">
        <v>451</v>
      </c>
      <c r="D50" s="42" t="s">
        <v>452</v>
      </c>
      <c r="E50" s="43" t="s">
        <v>453</v>
      </c>
      <c r="F50" s="92" t="s">
        <v>454</v>
      </c>
      <c r="G50" s="34">
        <v>12000000</v>
      </c>
      <c r="H50" s="43"/>
      <c r="I50" s="162">
        <v>5000000</v>
      </c>
    </row>
    <row r="51" spans="1:11" s="33" customFormat="1" ht="186" customHeight="1">
      <c r="A51" s="41">
        <v>40</v>
      </c>
      <c r="B51" s="42" t="s">
        <v>455</v>
      </c>
      <c r="C51" s="42" t="s">
        <v>456</v>
      </c>
      <c r="D51" s="42" t="s">
        <v>179</v>
      </c>
      <c r="E51" s="42" t="s">
        <v>457</v>
      </c>
      <c r="F51" s="42" t="s">
        <v>458</v>
      </c>
      <c r="G51" s="34">
        <v>10000000</v>
      </c>
      <c r="H51" s="43"/>
      <c r="I51" s="162">
        <v>6000000</v>
      </c>
    </row>
    <row r="52" spans="1:11" s="9" customFormat="1" ht="25.5" customHeight="1">
      <c r="A52" s="548" t="s">
        <v>466</v>
      </c>
      <c r="B52" s="548"/>
      <c r="C52" s="548"/>
      <c r="D52" s="548"/>
      <c r="E52" s="548"/>
      <c r="F52" s="548"/>
      <c r="G52" s="77">
        <v>3000000</v>
      </c>
      <c r="H52" s="63"/>
      <c r="I52" s="161"/>
      <c r="K52" s="190">
        <f>SUM(I53)</f>
        <v>3000000</v>
      </c>
    </row>
    <row r="53" spans="1:11" ht="357.95" customHeight="1">
      <c r="A53" s="64">
        <v>41</v>
      </c>
      <c r="B53" s="60" t="s">
        <v>463</v>
      </c>
      <c r="C53" s="67" t="s">
        <v>464</v>
      </c>
      <c r="D53" s="67" t="s">
        <v>465</v>
      </c>
      <c r="E53" s="68" t="s">
        <v>1221</v>
      </c>
      <c r="F53" s="68" t="s">
        <v>1244</v>
      </c>
      <c r="G53" s="70">
        <v>3000000</v>
      </c>
      <c r="H53" s="71"/>
      <c r="I53" s="161">
        <v>3000000</v>
      </c>
    </row>
    <row r="54" spans="1:11" ht="23.25" customHeight="1">
      <c r="A54" s="537" t="s">
        <v>1348</v>
      </c>
      <c r="B54" s="537"/>
      <c r="C54" s="537"/>
      <c r="D54" s="537"/>
      <c r="E54" s="537"/>
      <c r="F54" s="537"/>
      <c r="G54" s="93">
        <f>SUM(G55:G56)</f>
        <v>5000000</v>
      </c>
      <c r="H54" s="94"/>
      <c r="I54" s="163"/>
      <c r="K54" s="187">
        <f>SUM(I55:I184)</f>
        <v>412000000</v>
      </c>
    </row>
    <row r="55" spans="1:11" ht="94.5">
      <c r="A55" s="64">
        <v>42</v>
      </c>
      <c r="B55" s="42" t="s">
        <v>1222</v>
      </c>
      <c r="C55" s="42" t="s">
        <v>469</v>
      </c>
      <c r="D55" s="42" t="s">
        <v>470</v>
      </c>
      <c r="E55" s="42" t="s">
        <v>471</v>
      </c>
      <c r="F55" s="42" t="s">
        <v>472</v>
      </c>
      <c r="G55" s="66">
        <v>2500000</v>
      </c>
      <c r="H55" s="94"/>
      <c r="I55" s="182">
        <v>3000000</v>
      </c>
    </row>
    <row r="56" spans="1:11" ht="110.25">
      <c r="A56" s="64">
        <v>43</v>
      </c>
      <c r="B56" s="60" t="s">
        <v>1223</v>
      </c>
      <c r="C56" s="72" t="s">
        <v>473</v>
      </c>
      <c r="D56" s="72" t="s">
        <v>470</v>
      </c>
      <c r="E56" s="42" t="s">
        <v>1224</v>
      </c>
      <c r="F56" s="42" t="s">
        <v>1225</v>
      </c>
      <c r="G56" s="66">
        <v>2500000</v>
      </c>
      <c r="H56" s="94"/>
      <c r="I56" s="182">
        <v>3000000</v>
      </c>
    </row>
    <row r="57" spans="1:11">
      <c r="A57" s="492" t="s">
        <v>1349</v>
      </c>
      <c r="B57" s="492"/>
      <c r="C57" s="492"/>
      <c r="D57" s="492"/>
      <c r="E57" s="492"/>
      <c r="F57" s="492"/>
      <c r="G57" s="95">
        <f>SUM(G58:G72)</f>
        <v>199300000</v>
      </c>
      <c r="H57" s="94"/>
      <c r="I57" s="163"/>
    </row>
    <row r="58" spans="1:11" ht="157.5">
      <c r="A58" s="54">
        <v>44</v>
      </c>
      <c r="B58" s="43" t="s">
        <v>474</v>
      </c>
      <c r="C58" s="74" t="s">
        <v>475</v>
      </c>
      <c r="D58" s="42" t="s">
        <v>476</v>
      </c>
      <c r="E58" s="43" t="s">
        <v>477</v>
      </c>
      <c r="F58" s="43" t="s">
        <v>478</v>
      </c>
      <c r="G58" s="96">
        <v>6000000</v>
      </c>
      <c r="H58" s="94"/>
      <c r="I58" s="163">
        <v>3000000</v>
      </c>
    </row>
    <row r="59" spans="1:11" ht="220.5">
      <c r="A59" s="54">
        <v>45</v>
      </c>
      <c r="B59" s="43" t="s">
        <v>479</v>
      </c>
      <c r="C59" s="74" t="s">
        <v>480</v>
      </c>
      <c r="D59" s="42" t="s">
        <v>481</v>
      </c>
      <c r="E59" s="43" t="s">
        <v>482</v>
      </c>
      <c r="F59" s="43" t="s">
        <v>483</v>
      </c>
      <c r="G59" s="96">
        <v>3000000</v>
      </c>
      <c r="H59" s="94"/>
      <c r="I59" s="163">
        <v>3000000</v>
      </c>
    </row>
    <row r="60" spans="1:11" ht="94.5">
      <c r="A60" s="54">
        <v>46</v>
      </c>
      <c r="B60" s="43" t="s">
        <v>484</v>
      </c>
      <c r="C60" s="74" t="s">
        <v>485</v>
      </c>
      <c r="D60" s="42" t="s">
        <v>486</v>
      </c>
      <c r="E60" s="43" t="s">
        <v>487</v>
      </c>
      <c r="F60" s="43" t="s">
        <v>488</v>
      </c>
      <c r="G60" s="96">
        <v>3000000</v>
      </c>
      <c r="H60" s="94"/>
      <c r="I60" s="163">
        <v>3000000</v>
      </c>
    </row>
    <row r="61" spans="1:11" ht="173.25">
      <c r="A61" s="54">
        <v>47</v>
      </c>
      <c r="B61" s="43" t="s">
        <v>489</v>
      </c>
      <c r="C61" s="42" t="s">
        <v>490</v>
      </c>
      <c r="D61" s="42" t="s">
        <v>491</v>
      </c>
      <c r="E61" s="43" t="s">
        <v>492</v>
      </c>
      <c r="F61" s="43" t="s">
        <v>493</v>
      </c>
      <c r="G61" s="96">
        <v>3000000</v>
      </c>
      <c r="H61" s="94"/>
      <c r="I61" s="163">
        <v>3000000</v>
      </c>
    </row>
    <row r="62" spans="1:11" ht="157.5">
      <c r="A62" s="54">
        <v>48</v>
      </c>
      <c r="B62" s="43" t="s">
        <v>494</v>
      </c>
      <c r="C62" s="42" t="s">
        <v>495</v>
      </c>
      <c r="D62" s="42" t="s">
        <v>496</v>
      </c>
      <c r="E62" s="43" t="s">
        <v>497</v>
      </c>
      <c r="F62" s="43" t="s">
        <v>498</v>
      </c>
      <c r="G62" s="96">
        <v>2000000</v>
      </c>
      <c r="H62" s="94"/>
      <c r="I62" s="163">
        <v>5000000</v>
      </c>
    </row>
    <row r="63" spans="1:11" ht="126">
      <c r="A63" s="54">
        <v>49</v>
      </c>
      <c r="B63" s="97" t="s">
        <v>499</v>
      </c>
      <c r="C63" s="98" t="s">
        <v>500</v>
      </c>
      <c r="D63" s="97" t="s">
        <v>501</v>
      </c>
      <c r="E63" s="98" t="s">
        <v>502</v>
      </c>
      <c r="F63" s="97" t="s">
        <v>503</v>
      </c>
      <c r="G63" s="99">
        <v>5000000</v>
      </c>
      <c r="H63" s="94"/>
      <c r="I63" s="163">
        <v>3000000</v>
      </c>
    </row>
    <row r="64" spans="1:11" ht="126">
      <c r="A64" s="54">
        <v>50</v>
      </c>
      <c r="B64" s="97" t="s">
        <v>504</v>
      </c>
      <c r="C64" s="97" t="s">
        <v>505</v>
      </c>
      <c r="D64" s="97" t="s">
        <v>501</v>
      </c>
      <c r="E64" s="98" t="s">
        <v>506</v>
      </c>
      <c r="F64" s="97" t="s">
        <v>507</v>
      </c>
      <c r="G64" s="99">
        <v>5000000</v>
      </c>
      <c r="H64" s="94"/>
      <c r="I64" s="163">
        <v>3000000</v>
      </c>
    </row>
    <row r="65" spans="1:9" ht="157.5">
      <c r="A65" s="54">
        <v>51</v>
      </c>
      <c r="B65" s="97" t="s">
        <v>508</v>
      </c>
      <c r="C65" s="98" t="s">
        <v>509</v>
      </c>
      <c r="D65" s="98" t="s">
        <v>510</v>
      </c>
      <c r="E65" s="101" t="s">
        <v>511</v>
      </c>
      <c r="F65" s="100" t="s">
        <v>512</v>
      </c>
      <c r="G65" s="99">
        <v>5000000</v>
      </c>
      <c r="H65" s="94"/>
      <c r="I65" s="163">
        <v>3000000</v>
      </c>
    </row>
    <row r="66" spans="1:9" ht="157.5">
      <c r="A66" s="54">
        <v>52</v>
      </c>
      <c r="B66" s="97" t="s">
        <v>513</v>
      </c>
      <c r="C66" s="98" t="s">
        <v>514</v>
      </c>
      <c r="D66" s="98" t="s">
        <v>510</v>
      </c>
      <c r="E66" s="101" t="s">
        <v>515</v>
      </c>
      <c r="F66" s="100" t="s">
        <v>512</v>
      </c>
      <c r="G66" s="99">
        <v>5000000</v>
      </c>
      <c r="H66" s="94"/>
      <c r="I66" s="163">
        <v>3000000</v>
      </c>
    </row>
    <row r="67" spans="1:9" ht="157.5">
      <c r="A67" s="54">
        <v>53</v>
      </c>
      <c r="B67" s="97" t="s">
        <v>516</v>
      </c>
      <c r="C67" s="98" t="s">
        <v>517</v>
      </c>
      <c r="D67" s="98" t="s">
        <v>518</v>
      </c>
      <c r="E67" s="102" t="s">
        <v>519</v>
      </c>
      <c r="F67" s="100" t="s">
        <v>512</v>
      </c>
      <c r="G67" s="99">
        <v>5000000</v>
      </c>
      <c r="H67" s="94"/>
      <c r="I67" s="163">
        <v>3000000</v>
      </c>
    </row>
    <row r="68" spans="1:9" ht="94.5">
      <c r="A68" s="54">
        <v>54</v>
      </c>
      <c r="B68" s="183" t="s">
        <v>474</v>
      </c>
      <c r="C68" s="184" t="s">
        <v>520</v>
      </c>
      <c r="D68" s="185" t="s">
        <v>521</v>
      </c>
      <c r="E68" s="184" t="s">
        <v>522</v>
      </c>
      <c r="F68" s="185" t="s">
        <v>512</v>
      </c>
      <c r="G68" s="186">
        <v>5000000</v>
      </c>
      <c r="H68" s="155"/>
      <c r="I68" s="163"/>
    </row>
    <row r="69" spans="1:9" ht="173.25">
      <c r="A69" s="54">
        <v>55</v>
      </c>
      <c r="B69" s="97" t="s">
        <v>523</v>
      </c>
      <c r="C69" s="97" t="s">
        <v>524</v>
      </c>
      <c r="D69" s="97" t="s">
        <v>525</v>
      </c>
      <c r="E69" s="97" t="s">
        <v>526</v>
      </c>
      <c r="F69" s="97" t="s">
        <v>527</v>
      </c>
      <c r="G69" s="99">
        <v>6000000</v>
      </c>
      <c r="H69" s="94"/>
      <c r="I69" s="163">
        <v>10000000</v>
      </c>
    </row>
    <row r="70" spans="1:9" ht="173.25">
      <c r="A70" s="54">
        <v>56</v>
      </c>
      <c r="B70" s="97" t="s">
        <v>528</v>
      </c>
      <c r="C70" s="97" t="s">
        <v>529</v>
      </c>
      <c r="D70" s="97" t="s">
        <v>525</v>
      </c>
      <c r="E70" s="97" t="s">
        <v>530</v>
      </c>
      <c r="F70" s="97" t="s">
        <v>531</v>
      </c>
      <c r="G70" s="99">
        <v>6000000</v>
      </c>
      <c r="H70" s="94"/>
      <c r="I70" s="163">
        <v>10000000</v>
      </c>
    </row>
    <row r="71" spans="1:9" ht="110.25">
      <c r="A71" s="54">
        <v>57</v>
      </c>
      <c r="B71" s="97" t="s">
        <v>532</v>
      </c>
      <c r="C71" s="97" t="s">
        <v>533</v>
      </c>
      <c r="D71" s="97" t="s">
        <v>534</v>
      </c>
      <c r="E71" s="97" t="s">
        <v>535</v>
      </c>
      <c r="F71" s="97" t="s">
        <v>536</v>
      </c>
      <c r="G71" s="99">
        <v>5000000</v>
      </c>
      <c r="H71" s="94"/>
      <c r="I71" s="163">
        <v>3000000</v>
      </c>
    </row>
    <row r="72" spans="1:9">
      <c r="A72" s="542" t="s">
        <v>1350</v>
      </c>
      <c r="B72" s="554"/>
      <c r="C72" s="554"/>
      <c r="D72" s="554"/>
      <c r="E72" s="554"/>
      <c r="F72" s="554"/>
      <c r="G72" s="18">
        <f>SUM(G73:G99)</f>
        <v>135300000</v>
      </c>
      <c r="H72" s="94"/>
      <c r="I72" s="163"/>
    </row>
    <row r="73" spans="1:9" ht="157.5">
      <c r="A73" s="44">
        <v>58</v>
      </c>
      <c r="B73" s="45" t="s">
        <v>1345</v>
      </c>
      <c r="C73" s="45" t="s">
        <v>537</v>
      </c>
      <c r="D73" s="103" t="s">
        <v>1226</v>
      </c>
      <c r="E73" s="43" t="s">
        <v>538</v>
      </c>
      <c r="F73" s="43" t="s">
        <v>539</v>
      </c>
      <c r="G73" s="46">
        <v>6000000</v>
      </c>
      <c r="H73" s="94"/>
      <c r="I73" s="163">
        <v>5000000</v>
      </c>
    </row>
    <row r="74" spans="1:9" ht="173.25">
      <c r="A74" s="44">
        <v>59</v>
      </c>
      <c r="B74" s="45" t="s">
        <v>540</v>
      </c>
      <c r="C74" s="48" t="s">
        <v>541</v>
      </c>
      <c r="D74" s="47" t="s">
        <v>542</v>
      </c>
      <c r="E74" s="43" t="s">
        <v>543</v>
      </c>
      <c r="F74" s="43" t="s">
        <v>544</v>
      </c>
      <c r="G74" s="46">
        <v>3800000</v>
      </c>
      <c r="H74" s="94"/>
      <c r="I74" s="163">
        <v>3000000</v>
      </c>
    </row>
    <row r="75" spans="1:9" ht="157.5">
      <c r="A75" s="44">
        <v>60</v>
      </c>
      <c r="B75" s="45" t="s">
        <v>545</v>
      </c>
      <c r="C75" s="48" t="s">
        <v>546</v>
      </c>
      <c r="D75" s="47" t="s">
        <v>146</v>
      </c>
      <c r="E75" s="43" t="s">
        <v>547</v>
      </c>
      <c r="F75" s="104" t="s">
        <v>548</v>
      </c>
      <c r="G75" s="46">
        <v>6000000</v>
      </c>
      <c r="H75" s="94"/>
      <c r="I75" s="163">
        <v>3000000</v>
      </c>
    </row>
    <row r="76" spans="1:9" ht="157.5">
      <c r="A76" s="44">
        <v>61</v>
      </c>
      <c r="B76" s="45" t="s">
        <v>549</v>
      </c>
      <c r="C76" s="48" t="s">
        <v>550</v>
      </c>
      <c r="D76" s="47" t="s">
        <v>101</v>
      </c>
      <c r="E76" s="104" t="s">
        <v>551</v>
      </c>
      <c r="F76" s="43" t="s">
        <v>552</v>
      </c>
      <c r="G76" s="46">
        <v>3500000</v>
      </c>
      <c r="H76" s="94"/>
      <c r="I76" s="163">
        <v>3000000</v>
      </c>
    </row>
    <row r="77" spans="1:9" ht="173.25">
      <c r="A77" s="44">
        <v>62</v>
      </c>
      <c r="B77" s="45" t="s">
        <v>553</v>
      </c>
      <c r="C77" s="48" t="s">
        <v>554</v>
      </c>
      <c r="D77" s="47" t="s">
        <v>555</v>
      </c>
      <c r="E77" s="47" t="s">
        <v>556</v>
      </c>
      <c r="F77" s="47" t="s">
        <v>557</v>
      </c>
      <c r="G77" s="46">
        <v>6000000</v>
      </c>
      <c r="H77" s="94"/>
      <c r="I77" s="163">
        <v>4000000</v>
      </c>
    </row>
    <row r="78" spans="1:9" ht="157.5">
      <c r="A78" s="44">
        <v>63</v>
      </c>
      <c r="B78" s="45" t="s">
        <v>558</v>
      </c>
      <c r="C78" s="48" t="s">
        <v>559</v>
      </c>
      <c r="D78" s="47" t="s">
        <v>101</v>
      </c>
      <c r="E78" s="47" t="s">
        <v>560</v>
      </c>
      <c r="F78" s="47" t="s">
        <v>561</v>
      </c>
      <c r="G78" s="46">
        <v>5000000</v>
      </c>
      <c r="H78" s="94"/>
      <c r="I78" s="163">
        <v>4000000</v>
      </c>
    </row>
    <row r="79" spans="1:9" ht="157.5">
      <c r="A79" s="44">
        <v>64</v>
      </c>
      <c r="B79" s="45" t="s">
        <v>562</v>
      </c>
      <c r="C79" s="48" t="s">
        <v>563</v>
      </c>
      <c r="D79" s="47" t="s">
        <v>564</v>
      </c>
      <c r="E79" s="47" t="s">
        <v>565</v>
      </c>
      <c r="F79" s="47" t="s">
        <v>566</v>
      </c>
      <c r="G79" s="46">
        <v>6000000</v>
      </c>
      <c r="H79" s="94"/>
      <c r="I79" s="163">
        <v>4000000</v>
      </c>
    </row>
    <row r="80" spans="1:9" ht="157.5">
      <c r="A80" s="44">
        <v>65</v>
      </c>
      <c r="B80" s="45" t="s">
        <v>567</v>
      </c>
      <c r="C80" s="49" t="s">
        <v>568</v>
      </c>
      <c r="D80" s="47" t="s">
        <v>569</v>
      </c>
      <c r="E80" s="47" t="s">
        <v>570</v>
      </c>
      <c r="F80" s="43" t="s">
        <v>571</v>
      </c>
      <c r="G80" s="46">
        <v>6000000</v>
      </c>
      <c r="H80" s="94"/>
      <c r="I80" s="163">
        <v>4000000</v>
      </c>
    </row>
    <row r="81" spans="1:9" ht="157.5">
      <c r="A81" s="44">
        <v>66</v>
      </c>
      <c r="B81" s="45" t="s">
        <v>572</v>
      </c>
      <c r="C81" s="45" t="s">
        <v>573</v>
      </c>
      <c r="D81" s="47" t="s">
        <v>146</v>
      </c>
      <c r="E81" s="47" t="s">
        <v>574</v>
      </c>
      <c r="F81" s="47" t="s">
        <v>575</v>
      </c>
      <c r="G81" s="46">
        <v>4000000</v>
      </c>
      <c r="H81" s="94"/>
      <c r="I81" s="163">
        <v>3000000</v>
      </c>
    </row>
    <row r="82" spans="1:9" ht="126">
      <c r="A82" s="44">
        <v>67</v>
      </c>
      <c r="B82" s="45" t="s">
        <v>576</v>
      </c>
      <c r="C82" s="49" t="s">
        <v>577</v>
      </c>
      <c r="D82" s="47" t="s">
        <v>112</v>
      </c>
      <c r="E82" s="47" t="s">
        <v>578</v>
      </c>
      <c r="F82" s="47" t="s">
        <v>579</v>
      </c>
      <c r="G82" s="105">
        <v>5000000</v>
      </c>
      <c r="H82" s="94"/>
      <c r="I82" s="163">
        <v>3000000</v>
      </c>
    </row>
    <row r="83" spans="1:9" ht="63">
      <c r="A83" s="44">
        <v>68</v>
      </c>
      <c r="B83" s="45" t="s">
        <v>580</v>
      </c>
      <c r="C83" s="49" t="s">
        <v>581</v>
      </c>
      <c r="D83" s="47" t="s">
        <v>582</v>
      </c>
      <c r="E83" s="43" t="s">
        <v>583</v>
      </c>
      <c r="F83" s="43"/>
      <c r="G83" s="105">
        <v>3000000</v>
      </c>
      <c r="H83" s="94"/>
      <c r="I83" s="163">
        <v>3000000</v>
      </c>
    </row>
    <row r="84" spans="1:9" ht="157.5">
      <c r="A84" s="44">
        <v>69</v>
      </c>
      <c r="B84" s="45" t="s">
        <v>584</v>
      </c>
      <c r="C84" s="49" t="s">
        <v>585</v>
      </c>
      <c r="D84" s="47" t="s">
        <v>112</v>
      </c>
      <c r="E84" s="43" t="s">
        <v>586</v>
      </c>
      <c r="F84" s="47" t="s">
        <v>587</v>
      </c>
      <c r="G84" s="46">
        <v>4000000</v>
      </c>
      <c r="H84" s="94"/>
      <c r="I84" s="163">
        <v>3000000</v>
      </c>
    </row>
    <row r="85" spans="1:9" ht="94.5">
      <c r="A85" s="44">
        <v>70</v>
      </c>
      <c r="B85" s="45" t="s">
        <v>588</v>
      </c>
      <c r="C85" s="49" t="s">
        <v>589</v>
      </c>
      <c r="D85" s="47" t="s">
        <v>110</v>
      </c>
      <c r="E85" s="53"/>
      <c r="F85" s="47" t="s">
        <v>590</v>
      </c>
      <c r="G85" s="46">
        <v>6000000</v>
      </c>
      <c r="H85" s="94"/>
      <c r="I85" s="163">
        <v>3000000</v>
      </c>
    </row>
    <row r="86" spans="1:9" ht="157.5">
      <c r="A86" s="44">
        <v>71</v>
      </c>
      <c r="B86" s="45" t="s">
        <v>591</v>
      </c>
      <c r="C86" s="49" t="s">
        <v>592</v>
      </c>
      <c r="D86" s="47" t="s">
        <v>593</v>
      </c>
      <c r="E86" s="43" t="s">
        <v>594</v>
      </c>
      <c r="F86" s="43" t="s">
        <v>595</v>
      </c>
      <c r="G86" s="46">
        <v>4000000</v>
      </c>
      <c r="H86" s="94"/>
      <c r="I86" s="163">
        <v>3000000</v>
      </c>
    </row>
    <row r="87" spans="1:9" ht="157.5">
      <c r="A87" s="44">
        <v>72</v>
      </c>
      <c r="B87" s="45" t="s">
        <v>596</v>
      </c>
      <c r="C87" s="49" t="s">
        <v>597</v>
      </c>
      <c r="D87" s="47" t="s">
        <v>164</v>
      </c>
      <c r="E87" s="43" t="s">
        <v>598</v>
      </c>
      <c r="F87" s="43" t="s">
        <v>599</v>
      </c>
      <c r="G87" s="46">
        <v>4000000</v>
      </c>
      <c r="H87" s="94"/>
      <c r="I87" s="163">
        <v>3000000</v>
      </c>
    </row>
    <row r="88" spans="1:9" ht="157.5">
      <c r="A88" s="44">
        <v>73</v>
      </c>
      <c r="B88" s="45" t="s">
        <v>600</v>
      </c>
      <c r="C88" s="49" t="s">
        <v>601</v>
      </c>
      <c r="D88" s="47" t="s">
        <v>602</v>
      </c>
      <c r="E88" s="47" t="s">
        <v>603</v>
      </c>
      <c r="F88" s="47" t="s">
        <v>604</v>
      </c>
      <c r="G88" s="46">
        <v>6000000</v>
      </c>
      <c r="H88" s="94"/>
      <c r="I88" s="163">
        <v>3000000</v>
      </c>
    </row>
    <row r="89" spans="1:9" ht="157.5">
      <c r="A89" s="44">
        <v>74</v>
      </c>
      <c r="B89" s="45" t="s">
        <v>605</v>
      </c>
      <c r="C89" s="50" t="s">
        <v>606</v>
      </c>
      <c r="D89" s="47" t="s">
        <v>607</v>
      </c>
      <c r="E89" s="106" t="s">
        <v>608</v>
      </c>
      <c r="F89" s="47" t="s">
        <v>609</v>
      </c>
      <c r="G89" s="46">
        <v>4000000</v>
      </c>
      <c r="H89" s="94"/>
      <c r="I89" s="163">
        <v>3000000</v>
      </c>
    </row>
    <row r="90" spans="1:9" ht="141.75">
      <c r="A90" s="44">
        <v>75</v>
      </c>
      <c r="B90" s="45" t="s">
        <v>610</v>
      </c>
      <c r="C90" s="49" t="s">
        <v>611</v>
      </c>
      <c r="D90" s="47" t="s">
        <v>542</v>
      </c>
      <c r="E90" s="47" t="s">
        <v>612</v>
      </c>
      <c r="F90" s="43" t="s">
        <v>613</v>
      </c>
      <c r="G90" s="46">
        <v>5000000</v>
      </c>
      <c r="H90" s="94"/>
      <c r="I90" s="163">
        <v>4000000</v>
      </c>
    </row>
    <row r="91" spans="1:9" ht="157.5">
      <c r="A91" s="44">
        <v>76</v>
      </c>
      <c r="B91" s="45" t="s">
        <v>614</v>
      </c>
      <c r="C91" s="50" t="s">
        <v>615</v>
      </c>
      <c r="D91" s="47" t="s">
        <v>616</v>
      </c>
      <c r="E91" s="51" t="s">
        <v>617</v>
      </c>
      <c r="F91" s="47" t="s">
        <v>618</v>
      </c>
      <c r="G91" s="46">
        <v>6000000</v>
      </c>
      <c r="H91" s="94"/>
      <c r="I91" s="163">
        <v>4000000</v>
      </c>
    </row>
    <row r="92" spans="1:9" ht="157.5">
      <c r="A92" s="44">
        <v>77</v>
      </c>
      <c r="B92" s="45" t="s">
        <v>619</v>
      </c>
      <c r="C92" s="52" t="s">
        <v>620</v>
      </c>
      <c r="D92" s="47" t="s">
        <v>430</v>
      </c>
      <c r="E92" s="47" t="s">
        <v>621</v>
      </c>
      <c r="F92" s="53" t="s">
        <v>622</v>
      </c>
      <c r="G92" s="46">
        <v>3500000</v>
      </c>
      <c r="H92" s="94"/>
      <c r="I92" s="163">
        <v>3000000</v>
      </c>
    </row>
    <row r="93" spans="1:9" ht="173.25">
      <c r="A93" s="44">
        <v>78</v>
      </c>
      <c r="B93" s="45" t="s">
        <v>623</v>
      </c>
      <c r="C93" s="50" t="s">
        <v>624</v>
      </c>
      <c r="D93" s="47" t="s">
        <v>430</v>
      </c>
      <c r="E93" s="53" t="s">
        <v>625</v>
      </c>
      <c r="F93" s="20" t="s">
        <v>626</v>
      </c>
      <c r="G93" s="46">
        <v>4000000</v>
      </c>
      <c r="H93" s="94"/>
      <c r="I93" s="163">
        <v>4000000</v>
      </c>
    </row>
    <row r="94" spans="1:9" ht="94.5">
      <c r="A94" s="44">
        <v>79</v>
      </c>
      <c r="B94" s="45" t="s">
        <v>627</v>
      </c>
      <c r="C94" s="52" t="s">
        <v>628</v>
      </c>
      <c r="D94" s="47" t="s">
        <v>629</v>
      </c>
      <c r="E94" s="53"/>
      <c r="F94" s="42" t="s">
        <v>630</v>
      </c>
      <c r="G94" s="46">
        <v>6000000</v>
      </c>
      <c r="H94" s="94"/>
      <c r="I94" s="163">
        <v>3000000</v>
      </c>
    </row>
    <row r="95" spans="1:9" ht="126">
      <c r="A95" s="44">
        <v>80</v>
      </c>
      <c r="B95" s="45" t="s">
        <v>631</v>
      </c>
      <c r="C95" s="45" t="s">
        <v>632</v>
      </c>
      <c r="D95" s="47" t="s">
        <v>430</v>
      </c>
      <c r="E95" s="20" t="s">
        <v>633</v>
      </c>
      <c r="F95" s="53" t="s">
        <v>634</v>
      </c>
      <c r="G95" s="46">
        <v>6000000</v>
      </c>
      <c r="H95" s="94"/>
      <c r="I95" s="163">
        <v>4000000</v>
      </c>
    </row>
    <row r="96" spans="1:9" ht="141.75">
      <c r="A96" s="44">
        <v>81</v>
      </c>
      <c r="B96" s="45" t="s">
        <v>635</v>
      </c>
      <c r="C96" s="52" t="s">
        <v>636</v>
      </c>
      <c r="D96" s="47" t="s">
        <v>164</v>
      </c>
      <c r="E96" s="53" t="s">
        <v>637</v>
      </c>
      <c r="F96" s="53" t="s">
        <v>638</v>
      </c>
      <c r="G96" s="46">
        <v>8000000</v>
      </c>
      <c r="H96" s="94"/>
      <c r="I96" s="163">
        <v>5000000</v>
      </c>
    </row>
    <row r="97" spans="1:9" ht="94.5">
      <c r="A97" s="44">
        <v>82</v>
      </c>
      <c r="B97" s="45" t="s">
        <v>1227</v>
      </c>
      <c r="C97" s="50" t="s">
        <v>639</v>
      </c>
      <c r="D97" s="47" t="s">
        <v>430</v>
      </c>
      <c r="E97" s="53" t="s">
        <v>640</v>
      </c>
      <c r="F97" s="20" t="s">
        <v>641</v>
      </c>
      <c r="G97" s="46">
        <v>4000000</v>
      </c>
      <c r="H97" s="94"/>
      <c r="I97" s="163">
        <v>3000000</v>
      </c>
    </row>
    <row r="98" spans="1:9" ht="173.25">
      <c r="A98" s="44">
        <v>83</v>
      </c>
      <c r="B98" s="45" t="s">
        <v>642</v>
      </c>
      <c r="C98" s="52" t="s">
        <v>643</v>
      </c>
      <c r="D98" s="47" t="s">
        <v>629</v>
      </c>
      <c r="E98" s="42" t="s">
        <v>644</v>
      </c>
      <c r="F98" s="20" t="s">
        <v>645</v>
      </c>
      <c r="G98" s="46">
        <v>6000000</v>
      </c>
      <c r="H98" s="94"/>
      <c r="I98" s="163">
        <v>3000000</v>
      </c>
    </row>
    <row r="99" spans="1:9" ht="93.75" customHeight="1">
      <c r="A99" s="44">
        <v>84</v>
      </c>
      <c r="B99" s="45" t="s">
        <v>646</v>
      </c>
      <c r="C99" s="52" t="s">
        <v>647</v>
      </c>
      <c r="D99" s="47" t="s">
        <v>648</v>
      </c>
      <c r="E99" s="20" t="s">
        <v>649</v>
      </c>
      <c r="F99" s="47" t="s">
        <v>650</v>
      </c>
      <c r="G99" s="46">
        <v>4500000</v>
      </c>
      <c r="H99" s="94"/>
      <c r="I99" s="163">
        <v>3000000</v>
      </c>
    </row>
    <row r="100" spans="1:9" ht="23.25" customHeight="1">
      <c r="A100" s="544" t="s">
        <v>1351</v>
      </c>
      <c r="B100" s="544"/>
      <c r="C100" s="544"/>
      <c r="D100" s="544"/>
      <c r="E100" s="544"/>
      <c r="F100" s="544"/>
      <c r="G100" s="107">
        <v>54000000</v>
      </c>
      <c r="H100" s="94"/>
      <c r="I100" s="163"/>
    </row>
    <row r="101" spans="1:9" ht="94.5">
      <c r="A101" s="108">
        <v>85</v>
      </c>
      <c r="B101" s="109" t="s">
        <v>651</v>
      </c>
      <c r="C101" s="109" t="s">
        <v>1228</v>
      </c>
      <c r="D101" s="109" t="s">
        <v>652</v>
      </c>
      <c r="E101" s="109" t="s">
        <v>653</v>
      </c>
      <c r="F101" s="109" t="s">
        <v>654</v>
      </c>
      <c r="G101" s="110">
        <v>3000000</v>
      </c>
      <c r="H101" s="94"/>
      <c r="I101" s="163">
        <v>3000000</v>
      </c>
    </row>
    <row r="102" spans="1:9" ht="110.25">
      <c r="A102" s="108">
        <v>86</v>
      </c>
      <c r="B102" s="109" t="s">
        <v>655</v>
      </c>
      <c r="C102" s="109" t="s">
        <v>1229</v>
      </c>
      <c r="D102" s="109" t="s">
        <v>656</v>
      </c>
      <c r="E102" s="109" t="s">
        <v>657</v>
      </c>
      <c r="F102" s="109" t="s">
        <v>658</v>
      </c>
      <c r="G102" s="110">
        <v>3000000</v>
      </c>
      <c r="H102" s="94"/>
      <c r="I102" s="163">
        <v>3000000</v>
      </c>
    </row>
    <row r="103" spans="1:9" ht="63">
      <c r="A103" s="108">
        <v>87</v>
      </c>
      <c r="B103" s="109" t="s">
        <v>659</v>
      </c>
      <c r="C103" s="109" t="s">
        <v>1230</v>
      </c>
      <c r="D103" s="109" t="s">
        <v>660</v>
      </c>
      <c r="E103" s="109" t="s">
        <v>661</v>
      </c>
      <c r="F103" s="109" t="s">
        <v>662</v>
      </c>
      <c r="G103" s="110">
        <v>3000000</v>
      </c>
      <c r="H103" s="94"/>
      <c r="I103" s="159">
        <v>3000000</v>
      </c>
    </row>
    <row r="104" spans="1:9" ht="94.5">
      <c r="A104" s="108">
        <v>88</v>
      </c>
      <c r="B104" s="109" t="s">
        <v>663</v>
      </c>
      <c r="C104" s="109" t="s">
        <v>664</v>
      </c>
      <c r="D104" s="109" t="s">
        <v>665</v>
      </c>
      <c r="E104" s="109" t="s">
        <v>666</v>
      </c>
      <c r="F104" s="109" t="s">
        <v>667</v>
      </c>
      <c r="G104" s="110">
        <v>3000000</v>
      </c>
      <c r="H104" s="94"/>
      <c r="I104" s="159">
        <v>3000000</v>
      </c>
    </row>
    <row r="105" spans="1:9" ht="94.5">
      <c r="A105" s="108">
        <v>89</v>
      </c>
      <c r="B105" s="109" t="s">
        <v>663</v>
      </c>
      <c r="C105" s="109" t="s">
        <v>668</v>
      </c>
      <c r="D105" s="109" t="s">
        <v>669</v>
      </c>
      <c r="E105" s="109" t="s">
        <v>670</v>
      </c>
      <c r="F105" s="109" t="s">
        <v>671</v>
      </c>
      <c r="G105" s="110">
        <v>3000000</v>
      </c>
      <c r="H105" s="94"/>
      <c r="I105" s="159">
        <v>3000000</v>
      </c>
    </row>
    <row r="106" spans="1:9" ht="110.25">
      <c r="A106" s="108">
        <v>90</v>
      </c>
      <c r="B106" s="109" t="s">
        <v>672</v>
      </c>
      <c r="C106" s="111" t="s">
        <v>1231</v>
      </c>
      <c r="D106" s="109" t="s">
        <v>652</v>
      </c>
      <c r="E106" s="109" t="s">
        <v>673</v>
      </c>
      <c r="F106" s="112" t="s">
        <v>674</v>
      </c>
      <c r="G106" s="110">
        <v>3000000</v>
      </c>
      <c r="H106" s="94"/>
      <c r="I106" s="159">
        <v>3000000</v>
      </c>
    </row>
    <row r="107" spans="1:9" ht="110.25">
      <c r="A107" s="108">
        <v>91</v>
      </c>
      <c r="B107" s="112" t="s">
        <v>675</v>
      </c>
      <c r="C107" s="112" t="s">
        <v>1232</v>
      </c>
      <c r="D107" s="109" t="s">
        <v>665</v>
      </c>
      <c r="E107" s="109" t="s">
        <v>676</v>
      </c>
      <c r="F107" s="109" t="s">
        <v>677</v>
      </c>
      <c r="G107" s="110">
        <v>3000000</v>
      </c>
      <c r="H107" s="94"/>
      <c r="I107" s="159">
        <v>3000000</v>
      </c>
    </row>
    <row r="108" spans="1:9" ht="110.25">
      <c r="A108" s="108">
        <v>92</v>
      </c>
      <c r="B108" s="112" t="s">
        <v>678</v>
      </c>
      <c r="C108" s="112" t="s">
        <v>1233</v>
      </c>
      <c r="D108" s="109" t="s">
        <v>656</v>
      </c>
      <c r="E108" s="112" t="s">
        <v>679</v>
      </c>
      <c r="F108" s="112" t="s">
        <v>680</v>
      </c>
      <c r="G108" s="110">
        <v>3000000</v>
      </c>
      <c r="H108" s="94"/>
      <c r="I108" s="159">
        <v>3000000</v>
      </c>
    </row>
    <row r="109" spans="1:9" ht="157.5">
      <c r="A109" s="108">
        <v>93</v>
      </c>
      <c r="B109" s="112" t="s">
        <v>681</v>
      </c>
      <c r="C109" s="112" t="s">
        <v>1234</v>
      </c>
      <c r="D109" s="109" t="s">
        <v>682</v>
      </c>
      <c r="E109" s="112" t="s">
        <v>683</v>
      </c>
      <c r="F109" s="112" t="s">
        <v>684</v>
      </c>
      <c r="G109" s="110">
        <v>3000000</v>
      </c>
      <c r="H109" s="94"/>
      <c r="I109" s="159">
        <v>3000000</v>
      </c>
    </row>
    <row r="110" spans="1:9" ht="126">
      <c r="A110" s="108">
        <v>94</v>
      </c>
      <c r="B110" s="112" t="s">
        <v>685</v>
      </c>
      <c r="C110" s="112" t="s">
        <v>1235</v>
      </c>
      <c r="D110" s="112" t="s">
        <v>686</v>
      </c>
      <c r="E110" s="112" t="s">
        <v>687</v>
      </c>
      <c r="F110" s="112" t="s">
        <v>688</v>
      </c>
      <c r="G110" s="110">
        <v>3000000</v>
      </c>
      <c r="H110" s="94"/>
      <c r="I110" s="159">
        <v>3000000</v>
      </c>
    </row>
    <row r="111" spans="1:9" ht="110.25">
      <c r="A111" s="108">
        <v>95</v>
      </c>
      <c r="B111" s="112" t="s">
        <v>689</v>
      </c>
      <c r="C111" s="111" t="s">
        <v>1236</v>
      </c>
      <c r="D111" s="112" t="s">
        <v>686</v>
      </c>
      <c r="E111" s="109" t="s">
        <v>690</v>
      </c>
      <c r="F111" s="112" t="s">
        <v>691</v>
      </c>
      <c r="G111" s="110">
        <v>3000000</v>
      </c>
      <c r="H111" s="94"/>
      <c r="I111" s="159">
        <v>3000000</v>
      </c>
    </row>
    <row r="112" spans="1:9" ht="78.75">
      <c r="A112" s="108">
        <v>96</v>
      </c>
      <c r="B112" s="112" t="s">
        <v>692</v>
      </c>
      <c r="C112" s="113" t="s">
        <v>1237</v>
      </c>
      <c r="D112" s="109" t="s">
        <v>652</v>
      </c>
      <c r="E112" s="109" t="s">
        <v>693</v>
      </c>
      <c r="F112" s="112" t="s">
        <v>694</v>
      </c>
      <c r="G112" s="110">
        <v>3000000</v>
      </c>
      <c r="H112" s="94"/>
      <c r="I112" s="159">
        <v>3000000</v>
      </c>
    </row>
    <row r="113" spans="1:9" ht="110.25">
      <c r="A113" s="108">
        <v>97</v>
      </c>
      <c r="B113" s="112" t="s">
        <v>695</v>
      </c>
      <c r="C113" s="113" t="s">
        <v>1238</v>
      </c>
      <c r="D113" s="109" t="s">
        <v>696</v>
      </c>
      <c r="E113" s="109" t="s">
        <v>697</v>
      </c>
      <c r="F113" s="112" t="s">
        <v>698</v>
      </c>
      <c r="G113" s="110">
        <v>3000000</v>
      </c>
      <c r="H113" s="94"/>
      <c r="I113" s="159">
        <v>3000000</v>
      </c>
    </row>
    <row r="114" spans="1:9" ht="126">
      <c r="A114" s="108">
        <v>98</v>
      </c>
      <c r="B114" s="112" t="s">
        <v>699</v>
      </c>
      <c r="C114" s="113" t="s">
        <v>1239</v>
      </c>
      <c r="D114" s="109" t="s">
        <v>696</v>
      </c>
      <c r="E114" s="109" t="s">
        <v>700</v>
      </c>
      <c r="F114" s="112" t="s">
        <v>701</v>
      </c>
      <c r="G114" s="110">
        <v>3000000</v>
      </c>
      <c r="H114" s="94"/>
      <c r="I114" s="159">
        <v>3000000</v>
      </c>
    </row>
    <row r="115" spans="1:9" ht="110.25">
      <c r="A115" s="108">
        <v>99</v>
      </c>
      <c r="B115" s="113" t="s">
        <v>702</v>
      </c>
      <c r="C115" s="113" t="s">
        <v>1240</v>
      </c>
      <c r="D115" s="109" t="s">
        <v>696</v>
      </c>
      <c r="E115" s="109" t="s">
        <v>703</v>
      </c>
      <c r="F115" s="112" t="s">
        <v>704</v>
      </c>
      <c r="G115" s="110">
        <v>3000000</v>
      </c>
      <c r="H115" s="94"/>
      <c r="I115" s="159">
        <v>3000000</v>
      </c>
    </row>
    <row r="116" spans="1:9" ht="126">
      <c r="A116" s="108">
        <v>100</v>
      </c>
      <c r="B116" s="113" t="s">
        <v>705</v>
      </c>
      <c r="C116" s="113" t="s">
        <v>1241</v>
      </c>
      <c r="D116" s="109" t="s">
        <v>696</v>
      </c>
      <c r="E116" s="109" t="s">
        <v>706</v>
      </c>
      <c r="F116" s="112" t="s">
        <v>707</v>
      </c>
      <c r="G116" s="110">
        <v>3000000</v>
      </c>
      <c r="H116" s="94"/>
      <c r="I116" s="159">
        <v>3000000</v>
      </c>
    </row>
    <row r="117" spans="1:9" ht="141.75">
      <c r="A117" s="108">
        <v>101</v>
      </c>
      <c r="B117" s="113" t="s">
        <v>708</v>
      </c>
      <c r="C117" s="113" t="s">
        <v>1242</v>
      </c>
      <c r="D117" s="109" t="s">
        <v>696</v>
      </c>
      <c r="E117" s="109" t="s">
        <v>709</v>
      </c>
      <c r="F117" s="112" t="s">
        <v>710</v>
      </c>
      <c r="G117" s="110">
        <v>3000000</v>
      </c>
      <c r="H117" s="94"/>
      <c r="I117" s="159">
        <v>3000000</v>
      </c>
    </row>
    <row r="118" spans="1:9" ht="78.75">
      <c r="A118" s="108">
        <v>102</v>
      </c>
      <c r="B118" s="113" t="s">
        <v>711</v>
      </c>
      <c r="C118" s="112" t="s">
        <v>1243</v>
      </c>
      <c r="D118" s="109" t="s">
        <v>696</v>
      </c>
      <c r="E118" s="109" t="s">
        <v>712</v>
      </c>
      <c r="F118" s="112" t="s">
        <v>713</v>
      </c>
      <c r="G118" s="110">
        <v>3000000</v>
      </c>
      <c r="H118" s="94"/>
      <c r="I118" s="159">
        <v>3000000</v>
      </c>
    </row>
    <row r="119" spans="1:9" ht="22.5" customHeight="1">
      <c r="A119" s="538" t="s">
        <v>1352</v>
      </c>
      <c r="B119" s="538"/>
      <c r="C119" s="538"/>
      <c r="D119" s="538"/>
      <c r="E119" s="538"/>
      <c r="F119" s="538"/>
      <c r="G119" s="177">
        <f>SUM(G120:G136)</f>
        <v>78000000</v>
      </c>
      <c r="H119" s="94"/>
      <c r="I119" s="163"/>
    </row>
    <row r="120" spans="1:9" ht="157.5">
      <c r="A120" s="54">
        <v>103</v>
      </c>
      <c r="B120" s="20" t="s">
        <v>714</v>
      </c>
      <c r="C120" s="20" t="s">
        <v>715</v>
      </c>
      <c r="D120" s="20" t="s">
        <v>140</v>
      </c>
      <c r="E120" s="20" t="s">
        <v>714</v>
      </c>
      <c r="F120" s="20" t="s">
        <v>716</v>
      </c>
      <c r="G120" s="46">
        <v>3000000</v>
      </c>
      <c r="H120" s="94"/>
      <c r="I120" s="159">
        <v>3000000</v>
      </c>
    </row>
    <row r="121" spans="1:9" ht="94.5">
      <c r="A121" s="54">
        <v>104</v>
      </c>
      <c r="B121" s="20" t="s">
        <v>717</v>
      </c>
      <c r="C121" s="20" t="s">
        <v>718</v>
      </c>
      <c r="D121" s="20" t="s">
        <v>719</v>
      </c>
      <c r="E121" s="20" t="s">
        <v>720</v>
      </c>
      <c r="F121" s="20" t="s">
        <v>721</v>
      </c>
      <c r="G121" s="46">
        <v>3000000</v>
      </c>
      <c r="H121" s="94"/>
      <c r="I121" s="159">
        <v>3000000</v>
      </c>
    </row>
    <row r="122" spans="1:9" ht="90" customHeight="1">
      <c r="A122" s="54">
        <v>105</v>
      </c>
      <c r="B122" s="20" t="s">
        <v>722</v>
      </c>
      <c r="C122" s="20" t="s">
        <v>723</v>
      </c>
      <c r="D122" s="20" t="s">
        <v>724</v>
      </c>
      <c r="E122" s="20" t="s">
        <v>725</v>
      </c>
      <c r="F122" s="20" t="s">
        <v>726</v>
      </c>
      <c r="G122" s="46">
        <v>16000000</v>
      </c>
      <c r="H122" s="94"/>
      <c r="I122" s="163">
        <v>10000000</v>
      </c>
    </row>
    <row r="123" spans="1:9" ht="157.5">
      <c r="A123" s="54">
        <v>106</v>
      </c>
      <c r="B123" s="20" t="s">
        <v>727</v>
      </c>
      <c r="C123" s="20" t="s">
        <v>728</v>
      </c>
      <c r="D123" s="20" t="s">
        <v>729</v>
      </c>
      <c r="E123" s="20" t="s">
        <v>730</v>
      </c>
      <c r="F123" s="114" t="s">
        <v>716</v>
      </c>
      <c r="G123" s="46">
        <v>3000000</v>
      </c>
      <c r="H123" s="94"/>
      <c r="I123" s="159">
        <v>3000000</v>
      </c>
    </row>
    <row r="124" spans="1:9" ht="94.5">
      <c r="A124" s="54">
        <v>107</v>
      </c>
      <c r="B124" s="20" t="s">
        <v>731</v>
      </c>
      <c r="C124" s="20" t="s">
        <v>732</v>
      </c>
      <c r="D124" s="20" t="s">
        <v>136</v>
      </c>
      <c r="E124" s="20" t="s">
        <v>733</v>
      </c>
      <c r="F124" s="114" t="s">
        <v>734</v>
      </c>
      <c r="G124" s="46">
        <v>6000000</v>
      </c>
      <c r="H124" s="94"/>
      <c r="I124" s="163">
        <v>3000000</v>
      </c>
    </row>
    <row r="125" spans="1:9" ht="157.5">
      <c r="A125" s="54">
        <v>108</v>
      </c>
      <c r="B125" s="20" t="s">
        <v>736</v>
      </c>
      <c r="C125" s="20" t="s">
        <v>737</v>
      </c>
      <c r="D125" s="20" t="s">
        <v>738</v>
      </c>
      <c r="E125" s="20" t="s">
        <v>739</v>
      </c>
      <c r="F125" s="114" t="s">
        <v>740</v>
      </c>
      <c r="G125" s="46" t="s">
        <v>735</v>
      </c>
      <c r="H125" s="94"/>
      <c r="I125" s="163">
        <v>3000000</v>
      </c>
    </row>
    <row r="126" spans="1:9" ht="157.5">
      <c r="A126" s="54">
        <v>109</v>
      </c>
      <c r="B126" s="20" t="s">
        <v>741</v>
      </c>
      <c r="C126" s="20" t="s">
        <v>742</v>
      </c>
      <c r="D126" s="19" t="s">
        <v>108</v>
      </c>
      <c r="E126" s="115" t="s">
        <v>743</v>
      </c>
      <c r="F126" s="20" t="s">
        <v>744</v>
      </c>
      <c r="G126" s="46">
        <v>3000000</v>
      </c>
      <c r="H126" s="94"/>
      <c r="I126" s="159">
        <v>3000000</v>
      </c>
    </row>
    <row r="127" spans="1:9" ht="94.5">
      <c r="A127" s="54">
        <v>110</v>
      </c>
      <c r="B127" s="20" t="s">
        <v>745</v>
      </c>
      <c r="C127" s="20" t="s">
        <v>746</v>
      </c>
      <c r="D127" s="20" t="s">
        <v>719</v>
      </c>
      <c r="E127" s="20" t="s">
        <v>747</v>
      </c>
      <c r="F127" s="114" t="s">
        <v>748</v>
      </c>
      <c r="G127" s="46">
        <v>3000000</v>
      </c>
      <c r="H127" s="94"/>
      <c r="I127" s="159">
        <v>3000000</v>
      </c>
    </row>
    <row r="128" spans="1:9" ht="94.5">
      <c r="A128" s="54">
        <v>111</v>
      </c>
      <c r="B128" s="20" t="s">
        <v>749</v>
      </c>
      <c r="C128" s="20" t="s">
        <v>750</v>
      </c>
      <c r="D128" s="20" t="s">
        <v>751</v>
      </c>
      <c r="E128" s="20" t="s">
        <v>749</v>
      </c>
      <c r="F128" s="20" t="s">
        <v>716</v>
      </c>
      <c r="G128" s="46">
        <v>6000000</v>
      </c>
      <c r="H128" s="94"/>
      <c r="I128" s="163">
        <v>3000000</v>
      </c>
    </row>
    <row r="129" spans="1:9" ht="126">
      <c r="A129" s="54">
        <v>112</v>
      </c>
      <c r="B129" s="20" t="s">
        <v>752</v>
      </c>
      <c r="C129" s="20" t="s">
        <v>753</v>
      </c>
      <c r="D129" s="20" t="s">
        <v>754</v>
      </c>
      <c r="E129" s="20" t="s">
        <v>752</v>
      </c>
      <c r="F129" s="20" t="s">
        <v>716</v>
      </c>
      <c r="G129" s="46">
        <v>6000000</v>
      </c>
      <c r="H129" s="94"/>
      <c r="I129" s="159">
        <v>3000000</v>
      </c>
    </row>
    <row r="130" spans="1:9" ht="126">
      <c r="A130" s="54">
        <v>113</v>
      </c>
      <c r="B130" s="20" t="s">
        <v>755</v>
      </c>
      <c r="C130" s="20" t="s">
        <v>756</v>
      </c>
      <c r="D130" s="20" t="s">
        <v>114</v>
      </c>
      <c r="E130" s="20" t="s">
        <v>757</v>
      </c>
      <c r="F130" s="20" t="s">
        <v>716</v>
      </c>
      <c r="G130" s="46">
        <v>6000000</v>
      </c>
      <c r="H130" s="94"/>
      <c r="I130" s="159">
        <v>3000000</v>
      </c>
    </row>
    <row r="131" spans="1:9" ht="141.75">
      <c r="A131" s="54">
        <v>114</v>
      </c>
      <c r="B131" s="115" t="s">
        <v>758</v>
      </c>
      <c r="C131" s="20" t="s">
        <v>759</v>
      </c>
      <c r="D131" s="19" t="s">
        <v>108</v>
      </c>
      <c r="E131" s="47" t="s">
        <v>760</v>
      </c>
      <c r="F131" s="20" t="s">
        <v>761</v>
      </c>
      <c r="G131" s="46">
        <v>3000000</v>
      </c>
      <c r="H131" s="94"/>
      <c r="I131" s="159">
        <v>3000000</v>
      </c>
    </row>
    <row r="132" spans="1:9" ht="141.75">
      <c r="A132" s="54">
        <v>115</v>
      </c>
      <c r="B132" s="47" t="s">
        <v>762</v>
      </c>
      <c r="C132" s="47" t="s">
        <v>763</v>
      </c>
      <c r="D132" s="47" t="s">
        <v>114</v>
      </c>
      <c r="E132" s="47" t="s">
        <v>764</v>
      </c>
      <c r="F132" s="47" t="s">
        <v>765</v>
      </c>
      <c r="G132" s="46">
        <v>3000000</v>
      </c>
      <c r="H132" s="94"/>
      <c r="I132" s="159">
        <v>3000000</v>
      </c>
    </row>
    <row r="133" spans="1:9" ht="63">
      <c r="A133" s="54">
        <v>116</v>
      </c>
      <c r="B133" s="47" t="s">
        <v>766</v>
      </c>
      <c r="C133" s="47" t="s">
        <v>767</v>
      </c>
      <c r="D133" s="47" t="s">
        <v>768</v>
      </c>
      <c r="E133" s="47" t="s">
        <v>769</v>
      </c>
      <c r="F133" s="47" t="s">
        <v>770</v>
      </c>
      <c r="G133" s="46">
        <v>2000000</v>
      </c>
      <c r="H133" s="94"/>
      <c r="I133" s="159">
        <v>3000000</v>
      </c>
    </row>
    <row r="134" spans="1:9" ht="157.5">
      <c r="A134" s="54">
        <v>117</v>
      </c>
      <c r="B134" s="47" t="s">
        <v>771</v>
      </c>
      <c r="C134" s="47" t="s">
        <v>772</v>
      </c>
      <c r="D134" s="47" t="s">
        <v>773</v>
      </c>
      <c r="E134" s="47" t="s">
        <v>771</v>
      </c>
      <c r="F134" s="47" t="s">
        <v>774</v>
      </c>
      <c r="G134" s="46">
        <v>6000000</v>
      </c>
      <c r="H134" s="94"/>
      <c r="I134" s="163">
        <v>4000000</v>
      </c>
    </row>
    <row r="135" spans="1:9" ht="157.5">
      <c r="A135" s="54">
        <v>118</v>
      </c>
      <c r="B135" s="47" t="s">
        <v>775</v>
      </c>
      <c r="C135" s="47" t="s">
        <v>776</v>
      </c>
      <c r="D135" s="47" t="s">
        <v>125</v>
      </c>
      <c r="E135" s="47" t="s">
        <v>775</v>
      </c>
      <c r="F135" s="47" t="s">
        <v>774</v>
      </c>
      <c r="G135" s="46">
        <v>6000000</v>
      </c>
      <c r="H135" s="94"/>
      <c r="I135" s="163">
        <v>4000000</v>
      </c>
    </row>
    <row r="136" spans="1:9" ht="157.5">
      <c r="A136" s="54">
        <v>119</v>
      </c>
      <c r="B136" s="47" t="s">
        <v>777</v>
      </c>
      <c r="C136" s="47" t="s">
        <v>778</v>
      </c>
      <c r="D136" s="47" t="s">
        <v>143</v>
      </c>
      <c r="E136" s="47" t="s">
        <v>777</v>
      </c>
      <c r="F136" s="47" t="s">
        <v>779</v>
      </c>
      <c r="G136" s="46">
        <v>3000000</v>
      </c>
      <c r="H136" s="94"/>
      <c r="I136" s="159">
        <v>3000000</v>
      </c>
    </row>
    <row r="137" spans="1:9" ht="21.75" customHeight="1">
      <c r="A137" s="492" t="s">
        <v>1353</v>
      </c>
      <c r="B137" s="492"/>
      <c r="C137" s="492"/>
      <c r="D137" s="492"/>
      <c r="E137" s="492"/>
      <c r="F137" s="492"/>
      <c r="G137" s="95">
        <f>SUM(G138:G151)</f>
        <v>114300000</v>
      </c>
      <c r="H137" s="94"/>
      <c r="I137" s="163"/>
    </row>
    <row r="138" spans="1:9" ht="94.5">
      <c r="A138" s="54">
        <v>120</v>
      </c>
      <c r="B138" s="19" t="s">
        <v>1209</v>
      </c>
      <c r="C138" s="20" t="s">
        <v>780</v>
      </c>
      <c r="D138" s="20" t="s">
        <v>304</v>
      </c>
      <c r="E138" s="116" t="s">
        <v>781</v>
      </c>
      <c r="F138" s="116" t="s">
        <v>782</v>
      </c>
      <c r="G138" s="96">
        <v>4000000</v>
      </c>
      <c r="H138" s="94"/>
      <c r="I138" s="163">
        <v>3000000</v>
      </c>
    </row>
    <row r="139" spans="1:9" ht="94.5">
      <c r="A139" s="54">
        <v>121</v>
      </c>
      <c r="B139" s="19" t="s">
        <v>57</v>
      </c>
      <c r="C139" s="20" t="s">
        <v>783</v>
      </c>
      <c r="D139" s="20" t="s">
        <v>58</v>
      </c>
      <c r="E139" s="116" t="s">
        <v>784</v>
      </c>
      <c r="F139" s="116" t="s">
        <v>785</v>
      </c>
      <c r="G139" s="96">
        <v>4000000</v>
      </c>
      <c r="H139" s="94"/>
      <c r="I139" s="163">
        <v>3000000</v>
      </c>
    </row>
    <row r="140" spans="1:9" ht="94.5">
      <c r="A140" s="54">
        <v>122</v>
      </c>
      <c r="B140" s="19" t="s">
        <v>1210</v>
      </c>
      <c r="C140" s="20" t="s">
        <v>786</v>
      </c>
      <c r="D140" s="20" t="s">
        <v>58</v>
      </c>
      <c r="E140" s="116" t="s">
        <v>787</v>
      </c>
      <c r="F140" s="116" t="s">
        <v>788</v>
      </c>
      <c r="G140" s="96">
        <v>4000000</v>
      </c>
      <c r="H140" s="94"/>
      <c r="I140" s="163">
        <v>3000000</v>
      </c>
    </row>
    <row r="141" spans="1:9" ht="94.5">
      <c r="A141" s="54">
        <v>123</v>
      </c>
      <c r="B141" s="19" t="s">
        <v>789</v>
      </c>
      <c r="C141" s="20" t="s">
        <v>790</v>
      </c>
      <c r="D141" s="20" t="s">
        <v>791</v>
      </c>
      <c r="E141" s="116" t="s">
        <v>792</v>
      </c>
      <c r="F141" s="116" t="s">
        <v>793</v>
      </c>
      <c r="G141" s="96">
        <v>4000000</v>
      </c>
      <c r="H141" s="94"/>
      <c r="I141" s="159">
        <v>3000000</v>
      </c>
    </row>
    <row r="142" spans="1:9" ht="94.5">
      <c r="A142" s="54">
        <v>124</v>
      </c>
      <c r="B142" s="19" t="s">
        <v>794</v>
      </c>
      <c r="C142" s="20" t="s">
        <v>795</v>
      </c>
      <c r="D142" s="20" t="s">
        <v>791</v>
      </c>
      <c r="E142" s="116" t="s">
        <v>796</v>
      </c>
      <c r="F142" s="116" t="s">
        <v>797</v>
      </c>
      <c r="G142" s="96">
        <v>4000000</v>
      </c>
      <c r="H142" s="94"/>
      <c r="I142" s="163">
        <v>3000000</v>
      </c>
    </row>
    <row r="143" spans="1:9" ht="63">
      <c r="A143" s="54">
        <v>125</v>
      </c>
      <c r="B143" s="19" t="s">
        <v>1211</v>
      </c>
      <c r="C143" s="20" t="s">
        <v>798</v>
      </c>
      <c r="D143" s="20" t="s">
        <v>799</v>
      </c>
      <c r="E143" s="73"/>
      <c r="F143" s="116" t="s">
        <v>800</v>
      </c>
      <c r="G143" s="96">
        <v>4000000</v>
      </c>
      <c r="H143" s="94"/>
      <c r="I143" s="163">
        <v>4000000</v>
      </c>
    </row>
    <row r="144" spans="1:9" ht="94.5">
      <c r="A144" s="54">
        <v>126</v>
      </c>
      <c r="B144" s="19" t="s">
        <v>801</v>
      </c>
      <c r="C144" s="20" t="s">
        <v>802</v>
      </c>
      <c r="D144" s="20" t="s">
        <v>803</v>
      </c>
      <c r="E144" s="117" t="s">
        <v>804</v>
      </c>
      <c r="F144" s="116" t="s">
        <v>801</v>
      </c>
      <c r="G144" s="96">
        <v>4000000</v>
      </c>
      <c r="H144" s="94"/>
      <c r="I144" s="163">
        <v>4000000</v>
      </c>
    </row>
    <row r="145" spans="1:9" ht="94.5">
      <c r="A145" s="54">
        <v>127</v>
      </c>
      <c r="B145" s="19" t="s">
        <v>805</v>
      </c>
      <c r="C145" s="20" t="s">
        <v>806</v>
      </c>
      <c r="D145" s="20" t="s">
        <v>807</v>
      </c>
      <c r="E145" s="117"/>
      <c r="F145" s="116" t="s">
        <v>808</v>
      </c>
      <c r="G145" s="96">
        <v>4000000</v>
      </c>
      <c r="H145" s="94"/>
      <c r="I145" s="163">
        <v>3000000</v>
      </c>
    </row>
    <row r="146" spans="1:9" ht="94.5">
      <c r="A146" s="54">
        <v>128</v>
      </c>
      <c r="B146" s="19" t="s">
        <v>809</v>
      </c>
      <c r="C146" s="20" t="s">
        <v>810</v>
      </c>
      <c r="D146" s="20" t="s">
        <v>807</v>
      </c>
      <c r="E146" s="117"/>
      <c r="F146" s="116" t="s">
        <v>811</v>
      </c>
      <c r="G146" s="96">
        <v>4000000</v>
      </c>
      <c r="H146" s="94"/>
      <c r="I146" s="163">
        <v>4000000</v>
      </c>
    </row>
    <row r="147" spans="1:9" ht="94.5">
      <c r="A147" s="54">
        <v>129</v>
      </c>
      <c r="B147" s="19" t="s">
        <v>812</v>
      </c>
      <c r="C147" s="20" t="s">
        <v>813</v>
      </c>
      <c r="D147" s="20" t="s">
        <v>799</v>
      </c>
      <c r="E147" s="117"/>
      <c r="F147" s="116" t="s">
        <v>814</v>
      </c>
      <c r="G147" s="96">
        <v>4000000</v>
      </c>
      <c r="H147" s="94"/>
      <c r="I147" s="163">
        <v>4000000</v>
      </c>
    </row>
    <row r="148" spans="1:9" ht="94.5">
      <c r="A148" s="54">
        <v>130</v>
      </c>
      <c r="B148" s="19" t="s">
        <v>815</v>
      </c>
      <c r="C148" s="42" t="s">
        <v>816</v>
      </c>
      <c r="D148" s="20" t="s">
        <v>799</v>
      </c>
      <c r="E148" s="117"/>
      <c r="F148" s="116" t="s">
        <v>817</v>
      </c>
      <c r="G148" s="96">
        <v>4000000</v>
      </c>
      <c r="H148" s="94"/>
      <c r="I148" s="163">
        <v>4000000</v>
      </c>
    </row>
    <row r="149" spans="1:9" ht="94.5">
      <c r="A149" s="54">
        <v>131</v>
      </c>
      <c r="B149" s="19" t="s">
        <v>818</v>
      </c>
      <c r="C149" s="20" t="s">
        <v>819</v>
      </c>
      <c r="D149" s="20" t="s">
        <v>799</v>
      </c>
      <c r="E149" s="117" t="s">
        <v>820</v>
      </c>
      <c r="F149" s="116" t="s">
        <v>821</v>
      </c>
      <c r="G149" s="96">
        <v>4000000</v>
      </c>
      <c r="H149" s="94"/>
      <c r="I149" s="163">
        <v>4000000</v>
      </c>
    </row>
    <row r="150" spans="1:9" ht="157.5">
      <c r="A150" s="54">
        <v>132</v>
      </c>
      <c r="B150" s="19" t="s">
        <v>822</v>
      </c>
      <c r="C150" s="20" t="s">
        <v>823</v>
      </c>
      <c r="D150" s="20" t="s">
        <v>803</v>
      </c>
      <c r="E150" s="117" t="s">
        <v>824</v>
      </c>
      <c r="F150" s="116" t="s">
        <v>825</v>
      </c>
      <c r="G150" s="96">
        <v>4000000</v>
      </c>
      <c r="H150" s="94"/>
      <c r="I150" s="163">
        <v>3000000</v>
      </c>
    </row>
    <row r="151" spans="1:9">
      <c r="A151" s="537" t="s">
        <v>1354</v>
      </c>
      <c r="B151" s="537"/>
      <c r="C151" s="537"/>
      <c r="D151" s="537"/>
      <c r="E151" s="537"/>
      <c r="F151" s="537"/>
      <c r="G151" s="93">
        <v>62300000</v>
      </c>
      <c r="H151" s="94"/>
      <c r="I151" s="163"/>
    </row>
    <row r="152" spans="1:9" ht="148.5" customHeight="1">
      <c r="A152" s="57">
        <v>133</v>
      </c>
      <c r="B152" s="19" t="s">
        <v>826</v>
      </c>
      <c r="C152" s="19" t="s">
        <v>827</v>
      </c>
      <c r="D152" s="54" t="s">
        <v>828</v>
      </c>
      <c r="E152" s="47" t="s">
        <v>829</v>
      </c>
      <c r="F152" s="19" t="s">
        <v>830</v>
      </c>
      <c r="G152" s="55">
        <v>5000000</v>
      </c>
      <c r="H152" s="94"/>
      <c r="I152" s="163">
        <v>3000000</v>
      </c>
    </row>
    <row r="153" spans="1:9" ht="204.75">
      <c r="A153" s="57">
        <v>134</v>
      </c>
      <c r="B153" s="19" t="s">
        <v>1212</v>
      </c>
      <c r="C153" s="19" t="s">
        <v>831</v>
      </c>
      <c r="D153" s="19" t="s">
        <v>343</v>
      </c>
      <c r="E153" s="47" t="s">
        <v>832</v>
      </c>
      <c r="F153" s="19" t="s">
        <v>833</v>
      </c>
      <c r="G153" s="56">
        <v>18000000</v>
      </c>
      <c r="H153" s="94"/>
      <c r="I153" s="163">
        <v>6000000</v>
      </c>
    </row>
    <row r="154" spans="1:9" ht="94.5">
      <c r="A154" s="57">
        <v>135</v>
      </c>
      <c r="B154" s="19" t="s">
        <v>834</v>
      </c>
      <c r="C154" s="19" t="s">
        <v>835</v>
      </c>
      <c r="D154" s="19" t="s">
        <v>836</v>
      </c>
      <c r="E154" s="47" t="s">
        <v>837</v>
      </c>
      <c r="F154" s="19" t="s">
        <v>838</v>
      </c>
      <c r="G154" s="56">
        <v>2500000</v>
      </c>
      <c r="H154" s="94"/>
      <c r="I154" s="159">
        <v>3000000</v>
      </c>
    </row>
    <row r="155" spans="1:9" ht="78.75">
      <c r="A155" s="57">
        <v>136</v>
      </c>
      <c r="B155" s="19" t="s">
        <v>839</v>
      </c>
      <c r="C155" s="19" t="s">
        <v>840</v>
      </c>
      <c r="D155" s="19" t="s">
        <v>841</v>
      </c>
      <c r="E155" s="47" t="s">
        <v>842</v>
      </c>
      <c r="F155" s="19" t="s">
        <v>843</v>
      </c>
      <c r="G155" s="56">
        <v>4000000</v>
      </c>
      <c r="H155" s="94"/>
      <c r="I155" s="163">
        <v>3000000</v>
      </c>
    </row>
    <row r="156" spans="1:9" ht="78.75">
      <c r="A156" s="57">
        <v>137</v>
      </c>
      <c r="B156" s="19" t="s">
        <v>844</v>
      </c>
      <c r="C156" s="19" t="s">
        <v>845</v>
      </c>
      <c r="D156" s="19" t="s">
        <v>846</v>
      </c>
      <c r="E156" s="47" t="s">
        <v>847</v>
      </c>
      <c r="F156" s="19" t="s">
        <v>848</v>
      </c>
      <c r="G156" s="56">
        <v>5000000</v>
      </c>
      <c r="H156" s="94"/>
      <c r="I156" s="163">
        <v>3000000</v>
      </c>
    </row>
    <row r="157" spans="1:9" ht="78.75">
      <c r="A157" s="57">
        <v>138</v>
      </c>
      <c r="B157" s="19" t="s">
        <v>1346</v>
      </c>
      <c r="C157" s="19" t="s">
        <v>849</v>
      </c>
      <c r="D157" s="19" t="s">
        <v>850</v>
      </c>
      <c r="E157" s="47" t="s">
        <v>851</v>
      </c>
      <c r="F157" s="19" t="s">
        <v>852</v>
      </c>
      <c r="G157" s="56">
        <v>3500000</v>
      </c>
      <c r="H157" s="94"/>
      <c r="I157" s="163">
        <v>3000000</v>
      </c>
    </row>
    <row r="158" spans="1:9" ht="47.25">
      <c r="A158" s="57">
        <v>139</v>
      </c>
      <c r="B158" s="19" t="s">
        <v>853</v>
      </c>
      <c r="C158" s="19" t="s">
        <v>854</v>
      </c>
      <c r="D158" s="19" t="s">
        <v>855</v>
      </c>
      <c r="E158" s="47" t="s">
        <v>856</v>
      </c>
      <c r="F158" s="19" t="s">
        <v>857</v>
      </c>
      <c r="G158" s="56">
        <v>4500000</v>
      </c>
      <c r="H158" s="94"/>
      <c r="I158" s="163">
        <v>3000000</v>
      </c>
    </row>
    <row r="159" spans="1:9" s="156" customFormat="1" ht="94.5">
      <c r="A159" s="57">
        <v>140</v>
      </c>
      <c r="B159" s="152" t="s">
        <v>858</v>
      </c>
      <c r="C159" s="152" t="s">
        <v>859</v>
      </c>
      <c r="D159" s="152" t="s">
        <v>860</v>
      </c>
      <c r="E159" s="153" t="s">
        <v>861</v>
      </c>
      <c r="F159" s="152" t="s">
        <v>862</v>
      </c>
      <c r="G159" s="154">
        <v>3000000</v>
      </c>
      <c r="H159" s="155"/>
      <c r="I159" s="159">
        <v>3000000</v>
      </c>
    </row>
    <row r="160" spans="1:9" ht="78.75">
      <c r="A160" s="57">
        <v>141</v>
      </c>
      <c r="B160" s="19" t="s">
        <v>1213</v>
      </c>
      <c r="C160" s="19" t="s">
        <v>863</v>
      </c>
      <c r="D160" s="19" t="s">
        <v>26</v>
      </c>
      <c r="E160" s="47" t="s">
        <v>864</v>
      </c>
      <c r="F160" s="19" t="s">
        <v>865</v>
      </c>
      <c r="G160" s="56">
        <v>3000000</v>
      </c>
      <c r="H160" s="94"/>
      <c r="I160" s="159">
        <v>3000000</v>
      </c>
    </row>
    <row r="161" spans="1:9" ht="126">
      <c r="A161" s="57">
        <v>142</v>
      </c>
      <c r="B161" s="19" t="s">
        <v>1214</v>
      </c>
      <c r="C161" s="19" t="s">
        <v>866</v>
      </c>
      <c r="D161" s="19" t="s">
        <v>867</v>
      </c>
      <c r="E161" s="47" t="s">
        <v>868</v>
      </c>
      <c r="F161" s="19" t="s">
        <v>869</v>
      </c>
      <c r="G161" s="56">
        <v>5000000</v>
      </c>
      <c r="H161" s="94"/>
      <c r="I161" s="163">
        <v>3000000</v>
      </c>
    </row>
    <row r="162" spans="1:9" ht="94.5">
      <c r="A162" s="57">
        <v>143</v>
      </c>
      <c r="B162" s="19" t="s">
        <v>1347</v>
      </c>
      <c r="C162" s="19" t="s">
        <v>870</v>
      </c>
      <c r="D162" s="19" t="s">
        <v>841</v>
      </c>
      <c r="E162" s="47" t="s">
        <v>871</v>
      </c>
      <c r="F162" s="19" t="s">
        <v>872</v>
      </c>
      <c r="G162" s="55">
        <v>4500000</v>
      </c>
      <c r="H162" s="94"/>
      <c r="I162" s="163">
        <v>3000000</v>
      </c>
    </row>
    <row r="163" spans="1:9" ht="78.75">
      <c r="A163" s="57">
        <v>144</v>
      </c>
      <c r="B163" s="74" t="s">
        <v>873</v>
      </c>
      <c r="C163" s="74" t="s">
        <v>874</v>
      </c>
      <c r="D163" s="74" t="s">
        <v>332</v>
      </c>
      <c r="E163" s="43" t="s">
        <v>875</v>
      </c>
      <c r="F163" s="118" t="s">
        <v>876</v>
      </c>
      <c r="G163" s="119">
        <v>5000000</v>
      </c>
      <c r="H163" s="94"/>
      <c r="I163" s="163">
        <v>3000000</v>
      </c>
    </row>
    <row r="164" spans="1:9" ht="78.75">
      <c r="A164" s="57">
        <v>145</v>
      </c>
      <c r="B164" s="74" t="s">
        <v>858</v>
      </c>
      <c r="C164" s="74" t="s">
        <v>877</v>
      </c>
      <c r="D164" s="74" t="s">
        <v>860</v>
      </c>
      <c r="E164" s="43" t="s">
        <v>878</v>
      </c>
      <c r="F164" s="118" t="s">
        <v>879</v>
      </c>
      <c r="G164" s="119">
        <v>2000000</v>
      </c>
      <c r="H164" s="94"/>
      <c r="I164" s="159">
        <v>3000000</v>
      </c>
    </row>
    <row r="165" spans="1:9">
      <c r="A165" s="538" t="s">
        <v>1355</v>
      </c>
      <c r="B165" s="538"/>
      <c r="C165" s="538"/>
      <c r="D165" s="538"/>
      <c r="E165" s="538"/>
      <c r="F165" s="538"/>
      <c r="G165" s="178">
        <f>SUM(G166:G184)</f>
        <v>43000000</v>
      </c>
      <c r="H165" s="94"/>
      <c r="I165" s="163"/>
    </row>
    <row r="166" spans="1:9" ht="283.5">
      <c r="A166" s="41">
        <v>146</v>
      </c>
      <c r="B166" s="80" t="s">
        <v>880</v>
      </c>
      <c r="C166" s="80" t="s">
        <v>881</v>
      </c>
      <c r="D166" s="80" t="s">
        <v>882</v>
      </c>
      <c r="E166" s="80" t="s">
        <v>883</v>
      </c>
      <c r="F166" s="80" t="s">
        <v>884</v>
      </c>
      <c r="G166" s="157">
        <v>3000000</v>
      </c>
      <c r="H166" s="94"/>
      <c r="I166" s="159">
        <v>3000000</v>
      </c>
    </row>
    <row r="167" spans="1:9" ht="157.5">
      <c r="A167" s="41">
        <v>147</v>
      </c>
      <c r="B167" s="80" t="s">
        <v>885</v>
      </c>
      <c r="C167" s="80" t="s">
        <v>886</v>
      </c>
      <c r="D167" s="80" t="s">
        <v>887</v>
      </c>
      <c r="E167" s="80" t="s">
        <v>888</v>
      </c>
      <c r="F167" s="80" t="s">
        <v>889</v>
      </c>
      <c r="G167" s="157">
        <v>2000000</v>
      </c>
      <c r="H167" s="94"/>
      <c r="I167" s="159">
        <v>3000000</v>
      </c>
    </row>
    <row r="168" spans="1:9" ht="110.25">
      <c r="A168" s="41">
        <v>148</v>
      </c>
      <c r="B168" s="80" t="s">
        <v>890</v>
      </c>
      <c r="C168" s="80" t="s">
        <v>891</v>
      </c>
      <c r="D168" s="80" t="s">
        <v>892</v>
      </c>
      <c r="E168" s="80" t="s">
        <v>893</v>
      </c>
      <c r="F168" s="80" t="s">
        <v>894</v>
      </c>
      <c r="G168" s="157">
        <v>2500000</v>
      </c>
      <c r="H168" s="94"/>
      <c r="I168" s="159">
        <v>3000000</v>
      </c>
    </row>
    <row r="169" spans="1:9" ht="157.5">
      <c r="A169" s="41">
        <v>149</v>
      </c>
      <c r="B169" s="80" t="s">
        <v>895</v>
      </c>
      <c r="C169" s="80" t="s">
        <v>896</v>
      </c>
      <c r="D169" s="80" t="s">
        <v>897</v>
      </c>
      <c r="E169" s="80" t="s">
        <v>898</v>
      </c>
      <c r="F169" s="80" t="s">
        <v>899</v>
      </c>
      <c r="G169" s="157">
        <v>2500000</v>
      </c>
      <c r="H169" s="94"/>
      <c r="I169" s="159">
        <v>3000000</v>
      </c>
    </row>
    <row r="170" spans="1:9" ht="173.25">
      <c r="A170" s="41">
        <v>150</v>
      </c>
      <c r="B170" s="80" t="s">
        <v>1215</v>
      </c>
      <c r="C170" s="80" t="s">
        <v>900</v>
      </c>
      <c r="D170" s="80" t="s">
        <v>901</v>
      </c>
      <c r="E170" s="80" t="s">
        <v>902</v>
      </c>
      <c r="F170" s="80" t="s">
        <v>903</v>
      </c>
      <c r="G170" s="157">
        <v>3000000</v>
      </c>
      <c r="H170" s="94"/>
      <c r="I170" s="159">
        <v>3000000</v>
      </c>
    </row>
    <row r="171" spans="1:9" ht="157.5">
      <c r="A171" s="41">
        <v>151</v>
      </c>
      <c r="B171" s="80" t="s">
        <v>904</v>
      </c>
      <c r="C171" s="80" t="s">
        <v>905</v>
      </c>
      <c r="D171" s="80" t="s">
        <v>906</v>
      </c>
      <c r="E171" s="80" t="s">
        <v>907</v>
      </c>
      <c r="F171" s="80" t="s">
        <v>908</v>
      </c>
      <c r="G171" s="157">
        <v>2500000</v>
      </c>
      <c r="H171" s="94"/>
      <c r="I171" s="159">
        <v>3000000</v>
      </c>
    </row>
    <row r="172" spans="1:9" ht="110.25">
      <c r="A172" s="41">
        <v>152</v>
      </c>
      <c r="B172" s="78" t="s">
        <v>909</v>
      </c>
      <c r="C172" s="78" t="s">
        <v>910</v>
      </c>
      <c r="D172" s="78" t="s">
        <v>911</v>
      </c>
      <c r="E172" s="78" t="s">
        <v>912</v>
      </c>
      <c r="F172" s="78" t="s">
        <v>913</v>
      </c>
      <c r="G172" s="157">
        <v>2000000</v>
      </c>
      <c r="H172" s="94"/>
      <c r="I172" s="159">
        <v>3000000</v>
      </c>
    </row>
    <row r="173" spans="1:9" ht="94.5">
      <c r="A173" s="41">
        <v>153</v>
      </c>
      <c r="B173" s="78" t="s">
        <v>914</v>
      </c>
      <c r="C173" s="78" t="s">
        <v>915</v>
      </c>
      <c r="D173" s="78" t="s">
        <v>916</v>
      </c>
      <c r="E173" s="78" t="s">
        <v>917</v>
      </c>
      <c r="F173" s="80"/>
      <c r="G173" s="79"/>
      <c r="H173" s="94"/>
      <c r="I173" s="159">
        <v>3000000</v>
      </c>
    </row>
    <row r="174" spans="1:9" ht="126">
      <c r="A174" s="41">
        <v>154</v>
      </c>
      <c r="B174" s="78" t="s">
        <v>918</v>
      </c>
      <c r="C174" s="78" t="s">
        <v>919</v>
      </c>
      <c r="D174" s="78" t="s">
        <v>920</v>
      </c>
      <c r="E174" s="78" t="s">
        <v>921</v>
      </c>
      <c r="F174" s="78" t="s">
        <v>922</v>
      </c>
      <c r="G174" s="157">
        <v>2500000</v>
      </c>
      <c r="H174" s="94"/>
      <c r="I174" s="159">
        <v>3000000</v>
      </c>
    </row>
    <row r="175" spans="1:9" ht="126">
      <c r="A175" s="41">
        <v>155</v>
      </c>
      <c r="B175" s="78" t="s">
        <v>923</v>
      </c>
      <c r="C175" s="80" t="s">
        <v>924</v>
      </c>
      <c r="D175" s="78" t="s">
        <v>920</v>
      </c>
      <c r="E175" s="78" t="s">
        <v>925</v>
      </c>
      <c r="F175" s="78" t="s">
        <v>926</v>
      </c>
      <c r="G175" s="157">
        <v>2500000</v>
      </c>
      <c r="H175" s="94"/>
      <c r="I175" s="159">
        <v>3000000</v>
      </c>
    </row>
    <row r="176" spans="1:9" ht="220.5">
      <c r="A176" s="41">
        <v>156</v>
      </c>
      <c r="B176" s="78" t="s">
        <v>927</v>
      </c>
      <c r="C176" s="78" t="s">
        <v>928</v>
      </c>
      <c r="D176" s="78"/>
      <c r="E176" s="120" t="s">
        <v>929</v>
      </c>
      <c r="F176" s="78" t="s">
        <v>930</v>
      </c>
      <c r="G176" s="157">
        <v>2500000</v>
      </c>
      <c r="H176" s="94"/>
      <c r="I176" s="159">
        <v>3000000</v>
      </c>
    </row>
    <row r="177" spans="1:11" ht="220.5">
      <c r="A177" s="41">
        <v>157</v>
      </c>
      <c r="B177" s="78" t="s">
        <v>931</v>
      </c>
      <c r="C177" s="78" t="s">
        <v>932</v>
      </c>
      <c r="D177" s="78" t="s">
        <v>933</v>
      </c>
      <c r="E177" s="78" t="s">
        <v>934</v>
      </c>
      <c r="F177" s="80" t="s">
        <v>935</v>
      </c>
      <c r="G177" s="158">
        <v>2000000</v>
      </c>
      <c r="H177" s="94"/>
      <c r="I177" s="159">
        <v>3000000</v>
      </c>
    </row>
    <row r="178" spans="1:11" ht="252">
      <c r="A178" s="41">
        <v>158</v>
      </c>
      <c r="B178" s="78" t="s">
        <v>936</v>
      </c>
      <c r="C178" s="78" t="s">
        <v>937</v>
      </c>
      <c r="D178" s="78" t="s">
        <v>938</v>
      </c>
      <c r="E178" s="78" t="s">
        <v>939</v>
      </c>
      <c r="F178" s="78" t="s">
        <v>940</v>
      </c>
      <c r="G178" s="158">
        <v>2000000</v>
      </c>
      <c r="H178" s="94"/>
      <c r="I178" s="159">
        <v>3000000</v>
      </c>
    </row>
    <row r="179" spans="1:11" ht="94.5">
      <c r="A179" s="41">
        <v>159</v>
      </c>
      <c r="B179" s="78" t="s">
        <v>941</v>
      </c>
      <c r="C179" s="81" t="s">
        <v>942</v>
      </c>
      <c r="D179" s="81" t="s">
        <v>943</v>
      </c>
      <c r="E179" s="81" t="s">
        <v>944</v>
      </c>
      <c r="F179" s="81" t="s">
        <v>945</v>
      </c>
      <c r="G179" s="158">
        <v>2000000</v>
      </c>
      <c r="H179" s="94"/>
      <c r="I179" s="159">
        <v>3000000</v>
      </c>
    </row>
    <row r="180" spans="1:11" ht="204.75">
      <c r="A180" s="41">
        <v>160</v>
      </c>
      <c r="B180" s="78" t="s">
        <v>946</v>
      </c>
      <c r="C180" s="81" t="s">
        <v>947</v>
      </c>
      <c r="D180" s="78" t="s">
        <v>948</v>
      </c>
      <c r="E180" s="78" t="s">
        <v>949</v>
      </c>
      <c r="F180" s="78" t="s">
        <v>950</v>
      </c>
      <c r="G180" s="158">
        <v>2000000</v>
      </c>
      <c r="H180" s="94"/>
      <c r="I180" s="159">
        <v>3000000</v>
      </c>
    </row>
    <row r="181" spans="1:11" ht="126">
      <c r="A181" s="41">
        <v>161</v>
      </c>
      <c r="B181" s="78" t="s">
        <v>951</v>
      </c>
      <c r="C181" s="78" t="s">
        <v>952</v>
      </c>
      <c r="D181" s="78" t="s">
        <v>938</v>
      </c>
      <c r="E181" s="80" t="s">
        <v>953</v>
      </c>
      <c r="F181" s="78" t="s">
        <v>954</v>
      </c>
      <c r="G181" s="158">
        <v>3000000</v>
      </c>
      <c r="H181" s="94"/>
      <c r="I181" s="159">
        <v>3000000</v>
      </c>
    </row>
    <row r="182" spans="1:11" ht="94.5">
      <c r="A182" s="41">
        <v>162</v>
      </c>
      <c r="B182" s="78" t="s">
        <v>955</v>
      </c>
      <c r="C182" s="81" t="s">
        <v>956</v>
      </c>
      <c r="D182" s="81" t="s">
        <v>957</v>
      </c>
      <c r="E182" s="78" t="s">
        <v>958</v>
      </c>
      <c r="F182" s="78" t="s">
        <v>959</v>
      </c>
      <c r="G182" s="158">
        <v>3000000</v>
      </c>
      <c r="H182" s="94"/>
      <c r="I182" s="159">
        <v>3000000</v>
      </c>
    </row>
    <row r="183" spans="1:11" ht="110.25">
      <c r="A183" s="41">
        <v>163</v>
      </c>
      <c r="B183" s="82" t="s">
        <v>960</v>
      </c>
      <c r="C183" s="78" t="s">
        <v>961</v>
      </c>
      <c r="D183" s="81" t="s">
        <v>892</v>
      </c>
      <c r="E183" s="78" t="s">
        <v>962</v>
      </c>
      <c r="F183" s="78" t="s">
        <v>963</v>
      </c>
      <c r="G183" s="158">
        <v>2000000</v>
      </c>
      <c r="H183" s="94"/>
      <c r="I183" s="159">
        <v>3000000</v>
      </c>
    </row>
    <row r="184" spans="1:11" ht="189">
      <c r="A184" s="41">
        <v>164</v>
      </c>
      <c r="B184" s="82" t="s">
        <v>964</v>
      </c>
      <c r="C184" s="78" t="s">
        <v>965</v>
      </c>
      <c r="D184" s="81" t="s">
        <v>966</v>
      </c>
      <c r="E184" s="78" t="s">
        <v>967</v>
      </c>
      <c r="F184" s="78" t="s">
        <v>968</v>
      </c>
      <c r="G184" s="158">
        <v>2000000</v>
      </c>
      <c r="H184" s="94"/>
      <c r="I184" s="159">
        <v>3000000</v>
      </c>
    </row>
    <row r="185" spans="1:11" ht="21.75" customHeight="1">
      <c r="A185" s="539" t="s">
        <v>1356</v>
      </c>
      <c r="B185" s="553"/>
      <c r="C185" s="553"/>
      <c r="D185" s="553"/>
      <c r="E185" s="553"/>
      <c r="F185" s="553"/>
      <c r="G185" s="121">
        <f>SUM(G186:G244)</f>
        <v>392000000</v>
      </c>
      <c r="H185" s="94"/>
      <c r="I185" s="163"/>
      <c r="K185" s="187">
        <f>SUM(I186:I244)</f>
        <v>214000000</v>
      </c>
    </row>
    <row r="186" spans="1:11" ht="141.75">
      <c r="A186" s="74">
        <v>165</v>
      </c>
      <c r="B186" s="43" t="s">
        <v>969</v>
      </c>
      <c r="C186" s="49" t="s">
        <v>970</v>
      </c>
      <c r="D186" s="122" t="s">
        <v>971</v>
      </c>
      <c r="E186" s="43" t="s">
        <v>972</v>
      </c>
      <c r="F186" s="43" t="s">
        <v>973</v>
      </c>
      <c r="G186" s="158">
        <v>6000000</v>
      </c>
      <c r="H186" s="94"/>
      <c r="I186" s="159">
        <v>3000000</v>
      </c>
    </row>
    <row r="187" spans="1:11" ht="173.25">
      <c r="A187" s="74">
        <v>166</v>
      </c>
      <c r="B187" s="43" t="s">
        <v>974</v>
      </c>
      <c r="C187" s="48" t="s">
        <v>975</v>
      </c>
      <c r="D187" s="122" t="s">
        <v>971</v>
      </c>
      <c r="E187" s="43" t="s">
        <v>976</v>
      </c>
      <c r="F187" s="43" t="s">
        <v>977</v>
      </c>
      <c r="G187" s="158">
        <v>6000000</v>
      </c>
      <c r="H187" s="94"/>
      <c r="I187" s="159">
        <v>3000000</v>
      </c>
    </row>
    <row r="188" spans="1:11" ht="78.75">
      <c r="A188" s="74">
        <v>167</v>
      </c>
      <c r="B188" s="43" t="s">
        <v>978</v>
      </c>
      <c r="C188" s="48" t="s">
        <v>979</v>
      </c>
      <c r="D188" s="123" t="s">
        <v>980</v>
      </c>
      <c r="E188" s="43" t="s">
        <v>981</v>
      </c>
      <c r="F188" s="43" t="s">
        <v>973</v>
      </c>
      <c r="G188" s="158">
        <v>6000000</v>
      </c>
      <c r="H188" s="94"/>
      <c r="I188" s="159">
        <v>3000000</v>
      </c>
    </row>
    <row r="189" spans="1:11" ht="78.75">
      <c r="A189" s="74">
        <v>168</v>
      </c>
      <c r="B189" s="43" t="s">
        <v>982</v>
      </c>
      <c r="C189" s="48" t="s">
        <v>983</v>
      </c>
      <c r="D189" s="123" t="s">
        <v>980</v>
      </c>
      <c r="E189" s="43" t="s">
        <v>984</v>
      </c>
      <c r="F189" s="43" t="s">
        <v>985</v>
      </c>
      <c r="G189" s="158">
        <v>6000000</v>
      </c>
      <c r="H189" s="94"/>
      <c r="I189" s="159">
        <v>3000000</v>
      </c>
    </row>
    <row r="190" spans="1:11" ht="141.75">
      <c r="A190" s="74">
        <v>169</v>
      </c>
      <c r="B190" s="43" t="s">
        <v>986</v>
      </c>
      <c r="C190" s="48" t="s">
        <v>987</v>
      </c>
      <c r="D190" s="124" t="s">
        <v>988</v>
      </c>
      <c r="E190" s="43" t="s">
        <v>989</v>
      </c>
      <c r="F190" s="43" t="s">
        <v>990</v>
      </c>
      <c r="G190" s="158">
        <v>6000000</v>
      </c>
      <c r="H190" s="94"/>
      <c r="I190" s="163">
        <v>4000000</v>
      </c>
    </row>
    <row r="191" spans="1:11" ht="126">
      <c r="A191" s="74">
        <v>170</v>
      </c>
      <c r="B191" s="43" t="s">
        <v>991</v>
      </c>
      <c r="C191" s="48" t="s">
        <v>992</v>
      </c>
      <c r="D191" s="124" t="s">
        <v>988</v>
      </c>
      <c r="E191" s="43" t="s">
        <v>993</v>
      </c>
      <c r="F191" s="43" t="s">
        <v>994</v>
      </c>
      <c r="G191" s="158">
        <v>6000000</v>
      </c>
      <c r="H191" s="94"/>
      <c r="I191" s="163">
        <v>4000000</v>
      </c>
    </row>
    <row r="192" spans="1:11" ht="94.5">
      <c r="A192" s="74">
        <v>171</v>
      </c>
      <c r="B192" s="42" t="s">
        <v>995</v>
      </c>
      <c r="C192" s="48" t="s">
        <v>996</v>
      </c>
      <c r="D192" s="125" t="s">
        <v>997</v>
      </c>
      <c r="E192" s="48" t="s">
        <v>998</v>
      </c>
      <c r="F192" s="42" t="s">
        <v>999</v>
      </c>
      <c r="G192" s="158">
        <v>6000000</v>
      </c>
      <c r="H192" s="94"/>
      <c r="I192" s="159">
        <v>3000000</v>
      </c>
    </row>
    <row r="193" spans="1:9" ht="220.5">
      <c r="A193" s="74">
        <v>172</v>
      </c>
      <c r="B193" s="42" t="s">
        <v>1000</v>
      </c>
      <c r="C193" s="42" t="s">
        <v>1001</v>
      </c>
      <c r="D193" s="126" t="s">
        <v>298</v>
      </c>
      <c r="E193" s="42" t="s">
        <v>1002</v>
      </c>
      <c r="F193" s="43" t="s">
        <v>1003</v>
      </c>
      <c r="G193" s="158">
        <v>6000000</v>
      </c>
      <c r="H193" s="94"/>
      <c r="I193" s="163">
        <v>5000000</v>
      </c>
    </row>
    <row r="194" spans="1:9" ht="78.75">
      <c r="A194" s="74">
        <v>173</v>
      </c>
      <c r="B194" s="43" t="s">
        <v>1004</v>
      </c>
      <c r="C194" s="127" t="s">
        <v>1005</v>
      </c>
      <c r="D194" s="43" t="s">
        <v>1006</v>
      </c>
      <c r="E194" s="43" t="s">
        <v>1007</v>
      </c>
      <c r="F194" s="43" t="s">
        <v>1008</v>
      </c>
      <c r="G194" s="158">
        <v>6000000</v>
      </c>
      <c r="H194" s="94"/>
      <c r="I194" s="163">
        <v>3000000</v>
      </c>
    </row>
    <row r="195" spans="1:9" ht="78.75">
      <c r="A195" s="74">
        <v>174</v>
      </c>
      <c r="B195" s="43" t="s">
        <v>1009</v>
      </c>
      <c r="C195" s="42" t="s">
        <v>1010</v>
      </c>
      <c r="D195" s="43" t="s">
        <v>1006</v>
      </c>
      <c r="E195" s="43" t="s">
        <v>1011</v>
      </c>
      <c r="F195" s="43" t="s">
        <v>1012</v>
      </c>
      <c r="G195" s="158">
        <v>6000000</v>
      </c>
      <c r="H195" s="94"/>
      <c r="I195" s="163">
        <v>5000000</v>
      </c>
    </row>
    <row r="196" spans="1:9" ht="78.75">
      <c r="A196" s="74">
        <v>175</v>
      </c>
      <c r="B196" s="49" t="s">
        <v>1013</v>
      </c>
      <c r="C196" s="48" t="s">
        <v>1014</v>
      </c>
      <c r="D196" s="128" t="s">
        <v>1015</v>
      </c>
      <c r="E196" s="49" t="s">
        <v>1016</v>
      </c>
      <c r="F196" s="49" t="s">
        <v>1017</v>
      </c>
      <c r="G196" s="158">
        <v>6000000</v>
      </c>
      <c r="H196" s="94"/>
      <c r="I196" s="163"/>
    </row>
    <row r="197" spans="1:9" ht="126">
      <c r="A197" s="74">
        <v>176</v>
      </c>
      <c r="B197" s="49" t="s">
        <v>1018</v>
      </c>
      <c r="C197" s="48" t="s">
        <v>1019</v>
      </c>
      <c r="D197" s="128" t="s">
        <v>1015</v>
      </c>
      <c r="E197" s="49" t="s">
        <v>1020</v>
      </c>
      <c r="F197" s="49" t="s">
        <v>1021</v>
      </c>
      <c r="G197" s="158">
        <v>6000000</v>
      </c>
      <c r="H197" s="94"/>
      <c r="I197" s="163"/>
    </row>
    <row r="198" spans="1:9" ht="126">
      <c r="A198" s="74">
        <v>177</v>
      </c>
      <c r="B198" s="43" t="s">
        <v>1022</v>
      </c>
      <c r="C198" s="48" t="s">
        <v>1023</v>
      </c>
      <c r="D198" s="43" t="s">
        <v>67</v>
      </c>
      <c r="E198" s="43" t="s">
        <v>1024</v>
      </c>
      <c r="F198" s="43" t="s">
        <v>1025</v>
      </c>
      <c r="G198" s="158">
        <v>6000000</v>
      </c>
      <c r="H198" s="94"/>
      <c r="I198" s="159">
        <v>3000000</v>
      </c>
    </row>
    <row r="199" spans="1:9" ht="110.25">
      <c r="A199" s="74">
        <v>178</v>
      </c>
      <c r="B199" s="43" t="s">
        <v>1026</v>
      </c>
      <c r="C199" s="48" t="s">
        <v>1027</v>
      </c>
      <c r="D199" s="43" t="s">
        <v>67</v>
      </c>
      <c r="E199" s="43" t="s">
        <v>1026</v>
      </c>
      <c r="F199" s="43" t="s">
        <v>1028</v>
      </c>
      <c r="G199" s="158">
        <v>6000000</v>
      </c>
      <c r="H199" s="94"/>
      <c r="I199" s="163">
        <v>4000000</v>
      </c>
    </row>
    <row r="200" spans="1:9" ht="94.5">
      <c r="A200" s="74">
        <v>179</v>
      </c>
      <c r="B200" s="43" t="s">
        <v>1029</v>
      </c>
      <c r="C200" s="48" t="s">
        <v>1030</v>
      </c>
      <c r="D200" s="129" t="s">
        <v>1031</v>
      </c>
      <c r="E200" s="43" t="s">
        <v>1032</v>
      </c>
      <c r="F200" s="43" t="s">
        <v>1033</v>
      </c>
      <c r="G200" s="158">
        <v>6000000</v>
      </c>
      <c r="H200" s="94"/>
      <c r="I200" s="159">
        <v>3000000</v>
      </c>
    </row>
    <row r="201" spans="1:9" ht="78.75">
      <c r="A201" s="74">
        <v>180</v>
      </c>
      <c r="B201" s="43" t="s">
        <v>1034</v>
      </c>
      <c r="C201" s="48" t="s">
        <v>1035</v>
      </c>
      <c r="D201" s="129" t="s">
        <v>1031</v>
      </c>
      <c r="E201" s="43" t="s">
        <v>1036</v>
      </c>
      <c r="F201" s="43" t="s">
        <v>1037</v>
      </c>
      <c r="G201" s="158">
        <v>6000000</v>
      </c>
      <c r="H201" s="94"/>
      <c r="I201" s="163">
        <v>4000000</v>
      </c>
    </row>
    <row r="202" spans="1:9" ht="126">
      <c r="A202" s="74">
        <v>181</v>
      </c>
      <c r="B202" s="49" t="s">
        <v>1038</v>
      </c>
      <c r="C202" s="49" t="s">
        <v>1039</v>
      </c>
      <c r="D202" s="130" t="s">
        <v>1040</v>
      </c>
      <c r="E202" s="49" t="s">
        <v>1041</v>
      </c>
      <c r="F202" s="49" t="s">
        <v>1042</v>
      </c>
      <c r="G202" s="158">
        <v>6000000</v>
      </c>
      <c r="H202" s="94"/>
      <c r="I202" s="159">
        <v>3000000</v>
      </c>
    </row>
    <row r="203" spans="1:9" ht="78.75">
      <c r="A203" s="74">
        <v>182</v>
      </c>
      <c r="B203" s="49" t="s">
        <v>1043</v>
      </c>
      <c r="C203" s="48" t="s">
        <v>1044</v>
      </c>
      <c r="D203" s="130" t="s">
        <v>1040</v>
      </c>
      <c r="E203" s="49" t="s">
        <v>1045</v>
      </c>
      <c r="F203" s="49" t="s">
        <v>1046</v>
      </c>
      <c r="G203" s="158">
        <v>6000000</v>
      </c>
      <c r="H203" s="94"/>
      <c r="I203" s="159">
        <v>3000000</v>
      </c>
    </row>
    <row r="204" spans="1:9" ht="173.25">
      <c r="A204" s="74">
        <v>183</v>
      </c>
      <c r="B204" s="49" t="s">
        <v>1047</v>
      </c>
      <c r="C204" s="48" t="s">
        <v>1048</v>
      </c>
      <c r="D204" s="131" t="s">
        <v>357</v>
      </c>
      <c r="E204" s="49" t="s">
        <v>1049</v>
      </c>
      <c r="F204" s="49" t="s">
        <v>1050</v>
      </c>
      <c r="G204" s="158">
        <v>6000000</v>
      </c>
      <c r="H204" s="94"/>
      <c r="I204" s="159">
        <v>3000000</v>
      </c>
    </row>
    <row r="205" spans="1:9" ht="141.75">
      <c r="A205" s="74">
        <v>184</v>
      </c>
      <c r="B205" s="49" t="s">
        <v>1051</v>
      </c>
      <c r="C205" s="48" t="s">
        <v>1052</v>
      </c>
      <c r="D205" s="131" t="s">
        <v>357</v>
      </c>
      <c r="E205" s="49" t="s">
        <v>1053</v>
      </c>
      <c r="F205" s="49" t="s">
        <v>1054</v>
      </c>
      <c r="G205" s="158">
        <v>6000000</v>
      </c>
      <c r="H205" s="94"/>
      <c r="I205" s="163">
        <v>5000000</v>
      </c>
    </row>
    <row r="206" spans="1:9" ht="63">
      <c r="A206" s="74">
        <v>185</v>
      </c>
      <c r="B206" s="49" t="s">
        <v>1055</v>
      </c>
      <c r="C206" s="48" t="s">
        <v>1056</v>
      </c>
      <c r="D206" s="132" t="s">
        <v>62</v>
      </c>
      <c r="E206" s="49" t="s">
        <v>1045</v>
      </c>
      <c r="F206" s="49" t="s">
        <v>1046</v>
      </c>
      <c r="G206" s="158">
        <v>6000000</v>
      </c>
      <c r="H206" s="94"/>
      <c r="I206" s="159">
        <v>3000000</v>
      </c>
    </row>
    <row r="207" spans="1:9" ht="141.75">
      <c r="A207" s="74">
        <v>186</v>
      </c>
      <c r="B207" s="49" t="s">
        <v>1057</v>
      </c>
      <c r="C207" s="48" t="s">
        <v>1058</v>
      </c>
      <c r="D207" s="83" t="s">
        <v>1059</v>
      </c>
      <c r="E207" s="49" t="s">
        <v>1060</v>
      </c>
      <c r="F207" s="49" t="s">
        <v>1061</v>
      </c>
      <c r="G207" s="158">
        <v>6000000</v>
      </c>
      <c r="H207" s="94"/>
      <c r="I207" s="163">
        <v>3000000</v>
      </c>
    </row>
    <row r="208" spans="1:9" ht="126">
      <c r="A208" s="74">
        <v>187</v>
      </c>
      <c r="B208" s="49" t="s">
        <v>1062</v>
      </c>
      <c r="C208" s="48" t="s">
        <v>1063</v>
      </c>
      <c r="D208" s="83" t="s">
        <v>1059</v>
      </c>
      <c r="E208" s="49"/>
      <c r="F208" s="49"/>
      <c r="G208" s="158">
        <v>6000000</v>
      </c>
      <c r="H208" s="94"/>
      <c r="I208" s="159">
        <v>3000000</v>
      </c>
    </row>
    <row r="209" spans="1:9" ht="94.5">
      <c r="A209" s="74">
        <v>188</v>
      </c>
      <c r="B209" s="43" t="s">
        <v>1064</v>
      </c>
      <c r="C209" s="42" t="s">
        <v>1065</v>
      </c>
      <c r="D209" s="133" t="s">
        <v>1066</v>
      </c>
      <c r="E209" s="42" t="s">
        <v>1067</v>
      </c>
      <c r="F209" s="43" t="s">
        <v>1068</v>
      </c>
      <c r="G209" s="158">
        <v>6000000</v>
      </c>
      <c r="H209" s="94"/>
      <c r="I209" s="159">
        <v>3000000</v>
      </c>
    </row>
    <row r="210" spans="1:9" ht="141.75">
      <c r="A210" s="74">
        <v>189</v>
      </c>
      <c r="B210" s="43" t="s">
        <v>1069</v>
      </c>
      <c r="C210" s="42" t="s">
        <v>1070</v>
      </c>
      <c r="D210" s="133" t="s">
        <v>1066</v>
      </c>
      <c r="E210" s="104" t="s">
        <v>1071</v>
      </c>
      <c r="F210" s="43" t="s">
        <v>1072</v>
      </c>
      <c r="G210" s="158">
        <v>6000000</v>
      </c>
      <c r="H210" s="94"/>
      <c r="I210" s="163">
        <v>4000000</v>
      </c>
    </row>
    <row r="211" spans="1:9" ht="110.25">
      <c r="A211" s="74">
        <v>190</v>
      </c>
      <c r="B211" s="42" t="s">
        <v>1073</v>
      </c>
      <c r="C211" s="42" t="s">
        <v>1074</v>
      </c>
      <c r="D211" s="42" t="s">
        <v>1075</v>
      </c>
      <c r="E211" s="42" t="s">
        <v>1076</v>
      </c>
      <c r="F211" s="43"/>
      <c r="G211" s="158">
        <v>6000000</v>
      </c>
      <c r="H211" s="94"/>
      <c r="I211" s="163">
        <v>4000000</v>
      </c>
    </row>
    <row r="212" spans="1:9" ht="78.75">
      <c r="A212" s="74">
        <v>191</v>
      </c>
      <c r="B212" s="134" t="s">
        <v>789</v>
      </c>
      <c r="C212" s="134" t="s">
        <v>1077</v>
      </c>
      <c r="D212" s="134" t="s">
        <v>1078</v>
      </c>
      <c r="E212" s="134" t="s">
        <v>1079</v>
      </c>
      <c r="F212" s="83"/>
      <c r="G212" s="158">
        <v>6000000</v>
      </c>
      <c r="H212" s="94"/>
      <c r="I212" s="159">
        <v>3000000</v>
      </c>
    </row>
    <row r="213" spans="1:9" ht="78.75">
      <c r="A213" s="74">
        <v>192</v>
      </c>
      <c r="B213" s="42" t="s">
        <v>794</v>
      </c>
      <c r="C213" s="42" t="s">
        <v>1080</v>
      </c>
      <c r="D213" s="42" t="s">
        <v>1075</v>
      </c>
      <c r="E213" s="42" t="s">
        <v>1081</v>
      </c>
      <c r="F213" s="43"/>
      <c r="G213" s="158">
        <v>6000000</v>
      </c>
      <c r="H213" s="94"/>
      <c r="I213" s="159">
        <v>3000000</v>
      </c>
    </row>
    <row r="214" spans="1:9" ht="63">
      <c r="A214" s="74">
        <v>193</v>
      </c>
      <c r="B214" s="42" t="s">
        <v>1082</v>
      </c>
      <c r="C214" s="42" t="s">
        <v>1083</v>
      </c>
      <c r="D214" s="135" t="s">
        <v>1084</v>
      </c>
      <c r="E214" s="42" t="s">
        <v>1085</v>
      </c>
      <c r="F214" s="43"/>
      <c r="G214" s="158">
        <v>6000000</v>
      </c>
      <c r="H214" s="94"/>
      <c r="I214" s="163">
        <v>4000000</v>
      </c>
    </row>
    <row r="215" spans="1:9" ht="126">
      <c r="A215" s="74">
        <v>194</v>
      </c>
      <c r="B215" s="42" t="s">
        <v>1086</v>
      </c>
      <c r="C215" s="42" t="s">
        <v>1087</v>
      </c>
      <c r="D215" s="135" t="s">
        <v>1084</v>
      </c>
      <c r="E215" s="42" t="s">
        <v>1088</v>
      </c>
      <c r="F215" s="43"/>
      <c r="G215" s="158">
        <v>6000000</v>
      </c>
      <c r="H215" s="94"/>
      <c r="I215" s="163">
        <v>4000000</v>
      </c>
    </row>
    <row r="216" spans="1:9" ht="236.25">
      <c r="A216" s="74">
        <v>195</v>
      </c>
      <c r="B216" s="42" t="s">
        <v>1089</v>
      </c>
      <c r="C216" s="42" t="s">
        <v>1090</v>
      </c>
      <c r="D216" s="136" t="s">
        <v>1091</v>
      </c>
      <c r="E216" s="42" t="s">
        <v>1092</v>
      </c>
      <c r="F216" s="43"/>
      <c r="G216" s="158">
        <v>6000000</v>
      </c>
      <c r="H216" s="94"/>
      <c r="I216" s="163">
        <v>4000000</v>
      </c>
    </row>
    <row r="217" spans="1:9" ht="220.5">
      <c r="A217" s="74">
        <v>196</v>
      </c>
      <c r="B217" s="42" t="s">
        <v>1093</v>
      </c>
      <c r="C217" s="42" t="s">
        <v>1094</v>
      </c>
      <c r="D217" s="136" t="s">
        <v>1091</v>
      </c>
      <c r="E217" s="42" t="s">
        <v>1095</v>
      </c>
      <c r="F217" s="43"/>
      <c r="G217" s="158">
        <v>6000000</v>
      </c>
      <c r="H217" s="94"/>
      <c r="I217" s="163">
        <v>4000000</v>
      </c>
    </row>
    <row r="218" spans="1:9" ht="157.5">
      <c r="A218" s="74">
        <v>197</v>
      </c>
      <c r="B218" s="137" t="s">
        <v>1096</v>
      </c>
      <c r="C218" s="137" t="s">
        <v>1097</v>
      </c>
      <c r="D218" s="138" t="s">
        <v>1098</v>
      </c>
      <c r="E218" s="137" t="s">
        <v>1099</v>
      </c>
      <c r="F218" s="137" t="s">
        <v>1100</v>
      </c>
      <c r="G218" s="158">
        <v>6000000</v>
      </c>
      <c r="H218" s="94"/>
      <c r="I218" s="163">
        <v>4000000</v>
      </c>
    </row>
    <row r="219" spans="1:9" ht="94.5">
      <c r="A219" s="74">
        <v>198</v>
      </c>
      <c r="B219" s="42" t="s">
        <v>1101</v>
      </c>
      <c r="C219" s="42" t="s">
        <v>1102</v>
      </c>
      <c r="D219" s="139" t="s">
        <v>799</v>
      </c>
      <c r="E219" s="42" t="s">
        <v>1103</v>
      </c>
      <c r="F219" s="42" t="s">
        <v>1104</v>
      </c>
      <c r="G219" s="158">
        <v>6000000</v>
      </c>
      <c r="H219" s="94"/>
      <c r="I219" s="163">
        <v>4000000</v>
      </c>
    </row>
    <row r="220" spans="1:9" ht="94.5">
      <c r="A220" s="74">
        <v>199</v>
      </c>
      <c r="B220" s="140" t="s">
        <v>1105</v>
      </c>
      <c r="C220" s="140" t="s">
        <v>1106</v>
      </c>
      <c r="D220" s="141" t="s">
        <v>1107</v>
      </c>
      <c r="E220" s="140" t="s">
        <v>1108</v>
      </c>
      <c r="F220" s="140" t="s">
        <v>1109</v>
      </c>
      <c r="G220" s="158">
        <v>6000000</v>
      </c>
      <c r="H220" s="94"/>
      <c r="I220" s="163">
        <v>4000000</v>
      </c>
    </row>
    <row r="221" spans="1:9" ht="94.5">
      <c r="A221" s="74">
        <v>200</v>
      </c>
      <c r="B221" s="42" t="s">
        <v>1110</v>
      </c>
      <c r="C221" s="42" t="s">
        <v>1111</v>
      </c>
      <c r="D221" s="139" t="s">
        <v>799</v>
      </c>
      <c r="E221" s="42" t="s">
        <v>1112</v>
      </c>
      <c r="F221" s="42" t="s">
        <v>1113</v>
      </c>
      <c r="G221" s="158">
        <v>6000000</v>
      </c>
      <c r="H221" s="94"/>
      <c r="I221" s="163">
        <v>4000000</v>
      </c>
    </row>
    <row r="222" spans="1:9" ht="94.5">
      <c r="A222" s="74">
        <v>201</v>
      </c>
      <c r="B222" s="137" t="s">
        <v>1114</v>
      </c>
      <c r="C222" s="137" t="s">
        <v>1115</v>
      </c>
      <c r="D222" s="138" t="s">
        <v>1098</v>
      </c>
      <c r="E222" s="137" t="s">
        <v>1116</v>
      </c>
      <c r="F222" s="137" t="s">
        <v>1116</v>
      </c>
      <c r="G222" s="158">
        <v>6000000</v>
      </c>
      <c r="H222" s="94"/>
      <c r="I222" s="163">
        <v>5000000</v>
      </c>
    </row>
    <row r="223" spans="1:9" ht="157.5">
      <c r="A223" s="74">
        <v>202</v>
      </c>
      <c r="B223" s="42" t="s">
        <v>1216</v>
      </c>
      <c r="C223" s="42" t="s">
        <v>1117</v>
      </c>
      <c r="D223" s="142" t="s">
        <v>1118</v>
      </c>
      <c r="E223" s="42" t="s">
        <v>1119</v>
      </c>
      <c r="F223" s="43"/>
      <c r="G223" s="158">
        <v>6000000</v>
      </c>
      <c r="H223" s="94"/>
      <c r="I223" s="159">
        <v>3000000</v>
      </c>
    </row>
    <row r="224" spans="1:9" ht="141.75">
      <c r="A224" s="74">
        <v>203</v>
      </c>
      <c r="B224" s="42" t="s">
        <v>1217</v>
      </c>
      <c r="C224" s="42" t="s">
        <v>1120</v>
      </c>
      <c r="D224" s="142" t="s">
        <v>1118</v>
      </c>
      <c r="E224" s="42" t="s">
        <v>1121</v>
      </c>
      <c r="F224" s="43"/>
      <c r="G224" s="158">
        <v>6000000</v>
      </c>
      <c r="H224" s="94"/>
      <c r="I224" s="159">
        <v>3000000</v>
      </c>
    </row>
    <row r="225" spans="1:9" ht="157.5">
      <c r="A225" s="74">
        <v>204</v>
      </c>
      <c r="B225" s="42" t="s">
        <v>1122</v>
      </c>
      <c r="C225" s="42" t="s">
        <v>1123</v>
      </c>
      <c r="D225" s="42" t="s">
        <v>1124</v>
      </c>
      <c r="E225" s="42" t="s">
        <v>1125</v>
      </c>
      <c r="F225" s="43"/>
      <c r="G225" s="158">
        <v>6000000</v>
      </c>
      <c r="H225" s="94"/>
      <c r="I225" s="159">
        <v>3000000</v>
      </c>
    </row>
    <row r="226" spans="1:9" ht="157.5">
      <c r="A226" s="74">
        <v>205</v>
      </c>
      <c r="B226" s="42" t="s">
        <v>1126</v>
      </c>
      <c r="C226" s="42" t="s">
        <v>1127</v>
      </c>
      <c r="D226" s="143" t="s">
        <v>1128</v>
      </c>
      <c r="E226" s="42" t="s">
        <v>1129</v>
      </c>
      <c r="F226" s="43"/>
      <c r="G226" s="158">
        <v>6000000</v>
      </c>
      <c r="H226" s="94"/>
      <c r="I226" s="159">
        <v>3000000</v>
      </c>
    </row>
    <row r="227" spans="1:9" ht="141.75">
      <c r="A227" s="74">
        <v>206</v>
      </c>
      <c r="B227" s="42" t="s">
        <v>1130</v>
      </c>
      <c r="C227" s="42" t="s">
        <v>1131</v>
      </c>
      <c r="D227" s="143" t="s">
        <v>1128</v>
      </c>
      <c r="E227" s="42"/>
      <c r="F227" s="43"/>
      <c r="G227" s="158">
        <v>6000000</v>
      </c>
      <c r="H227" s="94"/>
      <c r="I227" s="163">
        <v>4000000</v>
      </c>
    </row>
    <row r="228" spans="1:9" ht="63">
      <c r="A228" s="74">
        <v>207</v>
      </c>
      <c r="B228" s="42" t="s">
        <v>1132</v>
      </c>
      <c r="C228" s="42" t="s">
        <v>1133</v>
      </c>
      <c r="D228" s="42" t="s">
        <v>1134</v>
      </c>
      <c r="E228" s="43" t="s">
        <v>1135</v>
      </c>
      <c r="F228" s="43"/>
      <c r="G228" s="158">
        <v>6000000</v>
      </c>
      <c r="H228" s="94"/>
      <c r="I228" s="159">
        <v>3000000</v>
      </c>
    </row>
    <row r="229" spans="1:9" ht="94.5">
      <c r="A229" s="74">
        <v>208</v>
      </c>
      <c r="B229" s="74" t="s">
        <v>57</v>
      </c>
      <c r="C229" s="42" t="s">
        <v>783</v>
      </c>
      <c r="D229" s="144" t="s">
        <v>58</v>
      </c>
      <c r="E229" s="116" t="s">
        <v>784</v>
      </c>
      <c r="F229" s="116" t="s">
        <v>785</v>
      </c>
      <c r="G229" s="158">
        <v>6000000</v>
      </c>
      <c r="H229" s="94"/>
      <c r="I229" s="159">
        <v>3000000</v>
      </c>
    </row>
    <row r="230" spans="1:9" ht="78.75">
      <c r="A230" s="74">
        <v>209</v>
      </c>
      <c r="B230" s="74" t="s">
        <v>1218</v>
      </c>
      <c r="C230" s="42" t="s">
        <v>1136</v>
      </c>
      <c r="D230" s="144" t="s">
        <v>58</v>
      </c>
      <c r="E230" s="116" t="s">
        <v>787</v>
      </c>
      <c r="F230" s="116" t="s">
        <v>788</v>
      </c>
      <c r="G230" s="158">
        <v>6000000</v>
      </c>
      <c r="H230" s="94"/>
      <c r="I230" s="163">
        <v>4000000</v>
      </c>
    </row>
    <row r="231" spans="1:9" ht="63">
      <c r="A231" s="74">
        <v>210</v>
      </c>
      <c r="B231" s="42" t="s">
        <v>805</v>
      </c>
      <c r="C231" s="42" t="s">
        <v>1137</v>
      </c>
      <c r="D231" s="145" t="s">
        <v>1138</v>
      </c>
      <c r="E231" s="42" t="s">
        <v>808</v>
      </c>
      <c r="F231" s="43"/>
      <c r="G231" s="158">
        <v>6000000</v>
      </c>
      <c r="H231" s="94"/>
      <c r="I231" s="163">
        <v>4000000</v>
      </c>
    </row>
    <row r="232" spans="1:9" ht="78.75">
      <c r="A232" s="74">
        <v>211</v>
      </c>
      <c r="B232" s="42" t="s">
        <v>809</v>
      </c>
      <c r="C232" s="42" t="s">
        <v>1139</v>
      </c>
      <c r="D232" s="145" t="s">
        <v>1138</v>
      </c>
      <c r="E232" s="42" t="s">
        <v>811</v>
      </c>
      <c r="F232" s="43"/>
      <c r="G232" s="158">
        <v>6000000</v>
      </c>
      <c r="H232" s="94"/>
      <c r="I232" s="163">
        <v>5000000</v>
      </c>
    </row>
    <row r="233" spans="1:9" ht="94.5">
      <c r="A233" s="74">
        <v>212</v>
      </c>
      <c r="B233" s="43" t="s">
        <v>1140</v>
      </c>
      <c r="C233" s="42" t="s">
        <v>1141</v>
      </c>
      <c r="D233" s="146" t="s">
        <v>245</v>
      </c>
      <c r="E233" s="43" t="s">
        <v>1142</v>
      </c>
      <c r="F233" s="43" t="s">
        <v>1143</v>
      </c>
      <c r="G233" s="158">
        <v>6000000</v>
      </c>
      <c r="H233" s="94"/>
      <c r="I233" s="163">
        <v>4000000</v>
      </c>
    </row>
    <row r="234" spans="1:9" ht="78.75">
      <c r="A234" s="74">
        <v>213</v>
      </c>
      <c r="B234" s="43" t="s">
        <v>1144</v>
      </c>
      <c r="C234" s="42" t="s">
        <v>1145</v>
      </c>
      <c r="D234" s="146" t="s">
        <v>245</v>
      </c>
      <c r="E234" s="43" t="s">
        <v>1146</v>
      </c>
      <c r="F234" s="43" t="s">
        <v>1147</v>
      </c>
      <c r="G234" s="158">
        <v>6000000</v>
      </c>
      <c r="H234" s="94"/>
      <c r="I234" s="163">
        <v>4000000</v>
      </c>
    </row>
    <row r="235" spans="1:9" ht="94.5">
      <c r="A235" s="74">
        <v>214</v>
      </c>
      <c r="B235" s="74" t="s">
        <v>1209</v>
      </c>
      <c r="C235" s="42" t="s">
        <v>1148</v>
      </c>
      <c r="D235" s="42" t="s">
        <v>304</v>
      </c>
      <c r="E235" s="116" t="s">
        <v>781</v>
      </c>
      <c r="F235" s="116" t="s">
        <v>782</v>
      </c>
      <c r="G235" s="158">
        <v>6000000</v>
      </c>
      <c r="H235" s="94"/>
      <c r="I235" s="163">
        <v>4000000</v>
      </c>
    </row>
    <row r="236" spans="1:9" ht="78.75">
      <c r="A236" s="74">
        <v>215</v>
      </c>
      <c r="B236" s="43" t="s">
        <v>1149</v>
      </c>
      <c r="C236" s="42" t="s">
        <v>1150</v>
      </c>
      <c r="D236" s="147" t="s">
        <v>1151</v>
      </c>
      <c r="E236" s="43" t="s">
        <v>1152</v>
      </c>
      <c r="F236" s="43" t="s">
        <v>1153</v>
      </c>
      <c r="G236" s="158">
        <v>6000000</v>
      </c>
      <c r="H236" s="94"/>
      <c r="I236" s="163">
        <v>3000000</v>
      </c>
    </row>
    <row r="237" spans="1:9" ht="78.75">
      <c r="A237" s="74">
        <v>216</v>
      </c>
      <c r="B237" s="43" t="s">
        <v>1154</v>
      </c>
      <c r="C237" s="42" t="s">
        <v>1155</v>
      </c>
      <c r="D237" s="147" t="s">
        <v>1151</v>
      </c>
      <c r="E237" s="43" t="s">
        <v>1156</v>
      </c>
      <c r="F237" s="43" t="s">
        <v>1157</v>
      </c>
      <c r="G237" s="158">
        <v>6000000</v>
      </c>
      <c r="H237" s="94"/>
      <c r="I237" s="163">
        <v>3000000</v>
      </c>
    </row>
    <row r="238" spans="1:9" ht="204.75">
      <c r="A238" s="74">
        <v>217</v>
      </c>
      <c r="B238" s="43" t="s">
        <v>1158</v>
      </c>
      <c r="C238" s="42" t="s">
        <v>1159</v>
      </c>
      <c r="D238" s="148" t="s">
        <v>1160</v>
      </c>
      <c r="E238" s="43" t="s">
        <v>1161</v>
      </c>
      <c r="F238" s="43" t="s">
        <v>1162</v>
      </c>
      <c r="G238" s="158">
        <v>20000000</v>
      </c>
      <c r="H238" s="94"/>
      <c r="I238" s="163">
        <v>6000000</v>
      </c>
    </row>
    <row r="239" spans="1:9" ht="157.5">
      <c r="A239" s="74">
        <v>218</v>
      </c>
      <c r="B239" s="43" t="s">
        <v>1163</v>
      </c>
      <c r="C239" s="42" t="s">
        <v>1164</v>
      </c>
      <c r="D239" s="148" t="s">
        <v>1160</v>
      </c>
      <c r="E239" s="43" t="s">
        <v>1165</v>
      </c>
      <c r="F239" s="43" t="s">
        <v>1166</v>
      </c>
      <c r="G239" s="158">
        <v>20000000</v>
      </c>
      <c r="H239" s="94"/>
      <c r="I239" s="163">
        <v>6000000</v>
      </c>
    </row>
    <row r="240" spans="1:9" ht="126">
      <c r="A240" s="74">
        <v>219</v>
      </c>
      <c r="B240" s="42" t="s">
        <v>1167</v>
      </c>
      <c r="C240" s="42" t="s">
        <v>1168</v>
      </c>
      <c r="D240" s="149" t="s">
        <v>1169</v>
      </c>
      <c r="E240" s="42" t="s">
        <v>1170</v>
      </c>
      <c r="F240" s="43" t="s">
        <v>1171</v>
      </c>
      <c r="G240" s="158">
        <v>16000000</v>
      </c>
      <c r="H240" s="94"/>
      <c r="I240" s="163">
        <v>6000000</v>
      </c>
    </row>
    <row r="241" spans="1:11" ht="78.75">
      <c r="A241" s="74">
        <v>220</v>
      </c>
      <c r="B241" s="42" t="s">
        <v>1172</v>
      </c>
      <c r="C241" s="42" t="s">
        <v>1173</v>
      </c>
      <c r="D241" s="150" t="s">
        <v>1174</v>
      </c>
      <c r="E241" s="42" t="s">
        <v>1175</v>
      </c>
      <c r="F241" s="43" t="s">
        <v>1176</v>
      </c>
      <c r="G241" s="158">
        <v>6000000</v>
      </c>
      <c r="H241" s="94"/>
      <c r="I241" s="163">
        <v>5000000</v>
      </c>
    </row>
    <row r="242" spans="1:11" ht="94.5">
      <c r="A242" s="74">
        <v>221</v>
      </c>
      <c r="B242" s="42" t="s">
        <v>1177</v>
      </c>
      <c r="C242" s="42" t="s">
        <v>1178</v>
      </c>
      <c r="D242" s="150" t="s">
        <v>1174</v>
      </c>
      <c r="E242" s="42" t="s">
        <v>1175</v>
      </c>
      <c r="F242" s="43" t="s">
        <v>1176</v>
      </c>
      <c r="G242" s="158">
        <v>6000000</v>
      </c>
      <c r="H242" s="94"/>
      <c r="I242" s="163">
        <v>5000000</v>
      </c>
    </row>
    <row r="243" spans="1:11" ht="157.5">
      <c r="A243" s="74">
        <v>222</v>
      </c>
      <c r="B243" s="42" t="s">
        <v>1179</v>
      </c>
      <c r="C243" s="42" t="s">
        <v>1180</v>
      </c>
      <c r="D243" s="151" t="s">
        <v>1181</v>
      </c>
      <c r="E243" s="42" t="s">
        <v>1179</v>
      </c>
      <c r="F243" s="43" t="s">
        <v>1182</v>
      </c>
      <c r="G243" s="158">
        <v>6000000</v>
      </c>
      <c r="H243" s="94"/>
      <c r="I243" s="163">
        <v>3000000</v>
      </c>
    </row>
    <row r="244" spans="1:11" ht="63">
      <c r="A244" s="74">
        <v>223</v>
      </c>
      <c r="B244" s="83" t="s">
        <v>1183</v>
      </c>
      <c r="C244" s="134" t="s">
        <v>1184</v>
      </c>
      <c r="D244" s="134" t="s">
        <v>1078</v>
      </c>
      <c r="E244" s="83" t="s">
        <v>1185</v>
      </c>
      <c r="F244" s="83" t="s">
        <v>1186</v>
      </c>
      <c r="G244" s="158">
        <v>6000000</v>
      </c>
      <c r="H244" s="94"/>
      <c r="I244" s="163">
        <v>3000000</v>
      </c>
    </row>
    <row r="245" spans="1:11">
      <c r="A245" s="552" t="s">
        <v>1344</v>
      </c>
      <c r="B245" s="552"/>
      <c r="C245" s="552"/>
      <c r="D245" s="552"/>
      <c r="E245" s="552"/>
      <c r="F245" s="552"/>
      <c r="G245" s="176">
        <f>SUM(G246:G250)</f>
        <v>18000000</v>
      </c>
      <c r="K245" s="187">
        <f>SUM(I246:I250)</f>
        <v>19000000</v>
      </c>
    </row>
    <row r="246" spans="1:11" ht="173.25">
      <c r="A246" s="168">
        <v>224</v>
      </c>
      <c r="B246" s="169" t="s">
        <v>1324</v>
      </c>
      <c r="C246" s="170" t="s">
        <v>1325</v>
      </c>
      <c r="D246" s="166" t="s">
        <v>1326</v>
      </c>
      <c r="E246" s="171" t="s">
        <v>1327</v>
      </c>
      <c r="F246" s="172" t="s">
        <v>1328</v>
      </c>
      <c r="G246" s="173">
        <v>3000000</v>
      </c>
      <c r="I246" s="159">
        <v>4000000</v>
      </c>
    </row>
    <row r="247" spans="1:11" ht="126">
      <c r="A247" s="168">
        <v>225</v>
      </c>
      <c r="B247" s="169" t="s">
        <v>1329</v>
      </c>
      <c r="C247" s="174" t="s">
        <v>1330</v>
      </c>
      <c r="D247" s="175" t="s">
        <v>1306</v>
      </c>
      <c r="E247" s="171" t="s">
        <v>1331</v>
      </c>
      <c r="F247" s="172" t="s">
        <v>1332</v>
      </c>
      <c r="G247" s="173">
        <v>3000000</v>
      </c>
      <c r="I247" s="159">
        <v>3000000</v>
      </c>
    </row>
    <row r="248" spans="1:11" ht="126">
      <c r="A248" s="168">
        <v>226</v>
      </c>
      <c r="B248" s="169" t="s">
        <v>1333</v>
      </c>
      <c r="C248" s="170" t="s">
        <v>1334</v>
      </c>
      <c r="D248" s="175" t="s">
        <v>1335</v>
      </c>
      <c r="E248" s="171" t="s">
        <v>1336</v>
      </c>
      <c r="F248" s="172" t="s">
        <v>1332</v>
      </c>
      <c r="G248" s="173">
        <v>3000000</v>
      </c>
      <c r="I248" s="159">
        <v>3000000</v>
      </c>
    </row>
    <row r="249" spans="1:11" ht="126">
      <c r="A249" s="168">
        <v>227</v>
      </c>
      <c r="B249" s="169" t="s">
        <v>1337</v>
      </c>
      <c r="C249" s="170" t="s">
        <v>1338</v>
      </c>
      <c r="D249" s="175" t="s">
        <v>1306</v>
      </c>
      <c r="E249" s="171" t="s">
        <v>1339</v>
      </c>
      <c r="F249" s="172" t="s">
        <v>1332</v>
      </c>
      <c r="G249" s="173">
        <v>3000000</v>
      </c>
      <c r="I249" s="159">
        <v>3000000</v>
      </c>
    </row>
    <row r="250" spans="1:11" ht="252">
      <c r="A250" s="197">
        <v>228</v>
      </c>
      <c r="B250" s="198" t="s">
        <v>1340</v>
      </c>
      <c r="C250" s="199" t="s">
        <v>1341</v>
      </c>
      <c r="D250" s="200" t="s">
        <v>496</v>
      </c>
      <c r="E250" s="201" t="s">
        <v>1342</v>
      </c>
      <c r="F250" s="202" t="s">
        <v>1343</v>
      </c>
      <c r="G250" s="203">
        <v>6000000</v>
      </c>
      <c r="I250" s="159">
        <v>6000000</v>
      </c>
    </row>
    <row r="251" spans="1:11" ht="27.75" customHeight="1">
      <c r="A251" s="501" t="s">
        <v>1361</v>
      </c>
      <c r="B251" s="501"/>
      <c r="C251" s="501"/>
      <c r="D251" s="501"/>
      <c r="E251" s="501"/>
      <c r="F251" s="204"/>
      <c r="G251" s="205">
        <f>SUM(G252:G253)</f>
        <v>8000000</v>
      </c>
    </row>
    <row r="252" spans="1:11" ht="94.5">
      <c r="A252" s="206">
        <v>229</v>
      </c>
      <c r="B252" s="207" t="s">
        <v>1357</v>
      </c>
      <c r="C252" s="207" t="s">
        <v>1359</v>
      </c>
      <c r="D252" s="208" t="s">
        <v>98</v>
      </c>
      <c r="E252" s="209"/>
      <c r="F252" s="167"/>
      <c r="G252" s="21">
        <v>4000000</v>
      </c>
      <c r="I252" s="159">
        <v>4000000</v>
      </c>
    </row>
    <row r="253" spans="1:11" ht="94.5">
      <c r="A253" s="206">
        <v>230</v>
      </c>
      <c r="B253" s="207" t="s">
        <v>1358</v>
      </c>
      <c r="C253" s="207" t="s">
        <v>1360</v>
      </c>
      <c r="D253" s="208" t="s">
        <v>98</v>
      </c>
      <c r="E253" s="209"/>
      <c r="F253" s="167"/>
      <c r="G253" s="21">
        <v>4000000</v>
      </c>
      <c r="I253" s="159">
        <v>4000000</v>
      </c>
    </row>
    <row r="254" spans="1:11">
      <c r="I254" s="159">
        <f>SUM(I6:I253)</f>
        <v>850000000</v>
      </c>
      <c r="J254" s="159">
        <f>SUM(J6:J250)</f>
        <v>0</v>
      </c>
      <c r="K254" s="159">
        <f>SUM(K6:K250)</f>
        <v>842000000</v>
      </c>
    </row>
  </sheetData>
  <autoFilter ref="I1:I254"/>
  <mergeCells count="24">
    <mergeCell ref="A1:C1"/>
    <mergeCell ref="F1:H1"/>
    <mergeCell ref="A2:C2"/>
    <mergeCell ref="F2:H2"/>
    <mergeCell ref="A3:C3"/>
    <mergeCell ref="A4:H4"/>
    <mergeCell ref="A6:F6"/>
    <mergeCell ref="A39:F39"/>
    <mergeCell ref="A49:F49"/>
    <mergeCell ref="A13:F13"/>
    <mergeCell ref="A29:F29"/>
    <mergeCell ref="A36:F36"/>
    <mergeCell ref="A52:F52"/>
    <mergeCell ref="A54:F54"/>
    <mergeCell ref="A57:F57"/>
    <mergeCell ref="A72:F72"/>
    <mergeCell ref="A100:F100"/>
    <mergeCell ref="A119:F119"/>
    <mergeCell ref="A251:E251"/>
    <mergeCell ref="A245:F245"/>
    <mergeCell ref="A137:F137"/>
    <mergeCell ref="A151:F151"/>
    <mergeCell ref="A165:F165"/>
    <mergeCell ref="A185:F185"/>
  </mergeCells>
  <hyperlinks>
    <hyperlink ref="D73" r:id="rId1"/>
  </hyperlinks>
  <pageMargins left="0.41" right="0.19" top="0.46" bottom="0.15" header="0" footer="0"/>
  <pageSetup paperSize="9" scale="85" orientation="landscape" r:id="rId2"/>
  <headerFooter alignWithMargins="0">
    <oddFooter>&amp;R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C10:P43"/>
  <sheetViews>
    <sheetView topLeftCell="A19" workbookViewId="0">
      <selection activeCell="N40" sqref="N40"/>
    </sheetView>
  </sheetViews>
  <sheetFormatPr defaultRowHeight="15"/>
  <cols>
    <col min="4" max="4" width="12.109375" customWidth="1"/>
    <col min="8" max="8" width="12.109375" customWidth="1"/>
    <col min="9" max="9" width="18" customWidth="1"/>
    <col min="10" max="10" width="10.88671875" bestFit="1" customWidth="1"/>
  </cols>
  <sheetData>
    <row r="10" spans="3:16" ht="15.75" thickBot="1"/>
    <row r="11" spans="3:16" ht="16.5" thickBot="1">
      <c r="C11" s="191">
        <v>15</v>
      </c>
      <c r="D11" s="192">
        <v>85000000</v>
      </c>
      <c r="G11" s="191">
        <v>15</v>
      </c>
      <c r="H11" s="192">
        <v>85000000</v>
      </c>
      <c r="I11">
        <f>H11/G11</f>
        <v>5666666.666666667</v>
      </c>
    </row>
    <row r="12" spans="3:16" ht="16.5" thickBot="1">
      <c r="C12" s="193">
        <v>6</v>
      </c>
      <c r="D12" s="192">
        <v>20000000</v>
      </c>
      <c r="G12" s="193">
        <v>6</v>
      </c>
      <c r="H12" s="192">
        <v>20000000</v>
      </c>
      <c r="I12">
        <f t="shared" ref="I12:I20" si="0">H12/G12</f>
        <v>3333333.3333333335</v>
      </c>
      <c r="L12">
        <v>1000</v>
      </c>
      <c r="M12">
        <v>15370</v>
      </c>
      <c r="N12">
        <f>M12*L12</f>
        <v>15370000</v>
      </c>
      <c r="O12">
        <v>476000</v>
      </c>
      <c r="P12">
        <f>O12+N12</f>
        <v>15846000</v>
      </c>
    </row>
    <row r="13" spans="3:16" ht="16.5" thickBot="1">
      <c r="C13" s="193">
        <v>6</v>
      </c>
      <c r="D13" s="192">
        <v>30000000</v>
      </c>
      <c r="G13" s="193">
        <v>6</v>
      </c>
      <c r="H13" s="192">
        <v>30000000</v>
      </c>
      <c r="I13">
        <f t="shared" si="0"/>
        <v>5000000</v>
      </c>
      <c r="L13">
        <v>1500</v>
      </c>
      <c r="M13">
        <v>13750</v>
      </c>
      <c r="N13">
        <f>M13*L13</f>
        <v>20625000</v>
      </c>
      <c r="O13">
        <v>476000</v>
      </c>
      <c r="P13">
        <f>O13+N13</f>
        <v>21101000</v>
      </c>
    </row>
    <row r="14" spans="3:16" ht="16.5" thickBot="1">
      <c r="C14" s="193">
        <v>2</v>
      </c>
      <c r="D14" s="192">
        <v>6000000</v>
      </c>
      <c r="G14" s="193">
        <v>2</v>
      </c>
      <c r="H14" s="192">
        <v>6000000</v>
      </c>
      <c r="I14">
        <f t="shared" si="0"/>
        <v>3000000</v>
      </c>
      <c r="J14">
        <v>15846000</v>
      </c>
      <c r="L14">
        <v>2000</v>
      </c>
      <c r="M14">
        <v>13100</v>
      </c>
      <c r="N14">
        <f>M14*L14</f>
        <v>26200000</v>
      </c>
      <c r="O14">
        <v>476000</v>
      </c>
      <c r="P14">
        <f>O14+N14</f>
        <v>26676000</v>
      </c>
    </row>
    <row r="15" spans="3:16" ht="16.5" thickBot="1">
      <c r="C15" s="193">
        <v>9</v>
      </c>
      <c r="D15" s="192">
        <v>38000000</v>
      </c>
      <c r="G15" s="193">
        <v>9</v>
      </c>
      <c r="H15" s="192">
        <v>38000000</v>
      </c>
      <c r="I15">
        <f t="shared" si="0"/>
        <v>4222222.222222222</v>
      </c>
      <c r="J15">
        <v>26676000</v>
      </c>
    </row>
    <row r="16" spans="3:16" ht="16.5" thickBot="1">
      <c r="C16" s="193">
        <v>2</v>
      </c>
      <c r="D16" s="192">
        <v>11000000</v>
      </c>
      <c r="G16" s="193">
        <v>2</v>
      </c>
      <c r="H16" s="192">
        <v>11000000</v>
      </c>
      <c r="I16">
        <f t="shared" si="0"/>
        <v>5500000</v>
      </c>
      <c r="J16">
        <v>48916000</v>
      </c>
    </row>
    <row r="17" spans="3:13" ht="16.5" thickBot="1">
      <c r="C17" s="193">
        <v>1</v>
      </c>
      <c r="D17" s="192">
        <v>3000000</v>
      </c>
      <c r="G17" s="193">
        <v>1</v>
      </c>
      <c r="H17" s="192">
        <v>3000000</v>
      </c>
      <c r="I17">
        <f t="shared" si="0"/>
        <v>3000000</v>
      </c>
      <c r="J17">
        <f>SUM(J14:J16)</f>
        <v>91438000</v>
      </c>
      <c r="M17">
        <v>37766000</v>
      </c>
    </row>
    <row r="18" spans="3:13" ht="16.5" thickBot="1">
      <c r="C18" s="193">
        <v>5</v>
      </c>
      <c r="D18" s="192">
        <v>19000000</v>
      </c>
      <c r="G18" s="193">
        <v>5</v>
      </c>
      <c r="H18" s="192">
        <v>19000000</v>
      </c>
      <c r="I18">
        <f t="shared" si="0"/>
        <v>3800000</v>
      </c>
      <c r="M18">
        <f>M17*0.1</f>
        <v>3776600</v>
      </c>
    </row>
    <row r="19" spans="3:13" ht="16.5" thickBot="1">
      <c r="C19" s="193">
        <v>182</v>
      </c>
      <c r="D19" s="192">
        <v>626000000</v>
      </c>
      <c r="G19" s="193">
        <v>2</v>
      </c>
      <c r="H19" s="192">
        <v>8000000</v>
      </c>
      <c r="I19">
        <f t="shared" si="0"/>
        <v>4000000</v>
      </c>
      <c r="J19">
        <f>136*2000*13100</f>
        <v>3563200000</v>
      </c>
      <c r="M19">
        <f>M18+M17</f>
        <v>41542600</v>
      </c>
    </row>
    <row r="20" spans="3:13" ht="16.5" thickBot="1">
      <c r="G20" s="193">
        <v>180</v>
      </c>
      <c r="H20" s="192">
        <v>626000000</v>
      </c>
      <c r="I20">
        <f t="shared" si="0"/>
        <v>3477777.777777778</v>
      </c>
    </row>
    <row r="21" spans="3:13">
      <c r="C21">
        <f>SUM(C11:C20)</f>
        <v>228</v>
      </c>
      <c r="D21">
        <f>SUM(D11:D20)</f>
        <v>838000000</v>
      </c>
      <c r="M21">
        <f>M19/3000</f>
        <v>13847.533333333333</v>
      </c>
    </row>
    <row r="22" spans="3:13">
      <c r="G22">
        <f>SUM(G11:G21)</f>
        <v>228</v>
      </c>
      <c r="H22">
        <f>SUM(H11:H21)</f>
        <v>846000000</v>
      </c>
    </row>
    <row r="25" spans="3:13" ht="15.75" thickBot="1"/>
    <row r="26" spans="3:13" ht="17.25" thickBot="1">
      <c r="H26" s="196">
        <v>190000</v>
      </c>
    </row>
    <row r="27" spans="3:13" ht="17.25" thickBot="1">
      <c r="H27" s="195">
        <v>1000000</v>
      </c>
    </row>
    <row r="28" spans="3:13" ht="17.25" thickBot="1">
      <c r="H28" s="195">
        <v>300000</v>
      </c>
    </row>
    <row r="29" spans="3:13" ht="17.25" thickBot="1">
      <c r="H29" s="195">
        <v>300000</v>
      </c>
    </row>
    <row r="30" spans="3:13" ht="17.25" thickBot="1">
      <c r="H30" s="195">
        <v>1590000</v>
      </c>
    </row>
    <row r="32" spans="3:13" ht="15.75" thickBot="1">
      <c r="H32" s="194">
        <f>SUM(H26:H31)</f>
        <v>3380000</v>
      </c>
    </row>
    <row r="33" spans="8:9" ht="17.25" thickBot="1">
      <c r="I33" s="196">
        <v>190000</v>
      </c>
    </row>
    <row r="34" spans="8:9" ht="17.25" thickBot="1">
      <c r="H34" s="196">
        <v>190000</v>
      </c>
      <c r="I34" s="195">
        <v>100000</v>
      </c>
    </row>
    <row r="35" spans="8:9" ht="17.25" thickBot="1">
      <c r="H35" s="195">
        <v>100000</v>
      </c>
      <c r="I35" s="195">
        <v>300000</v>
      </c>
    </row>
    <row r="36" spans="8:9" ht="17.25" thickBot="1">
      <c r="H36" s="195">
        <v>120000</v>
      </c>
      <c r="I36" s="195">
        <v>120000</v>
      </c>
    </row>
    <row r="37" spans="8:9" ht="17.25" thickBot="1">
      <c r="H37" s="195">
        <v>300000</v>
      </c>
      <c r="I37" s="195">
        <v>300000</v>
      </c>
    </row>
    <row r="38" spans="8:9" ht="17.25" thickBot="1">
      <c r="H38" s="195">
        <v>300000</v>
      </c>
      <c r="I38" s="195">
        <v>300000</v>
      </c>
    </row>
    <row r="39" spans="8:9" ht="17.25" thickBot="1">
      <c r="H39" s="195">
        <v>300000</v>
      </c>
      <c r="I39" s="195">
        <v>300000</v>
      </c>
    </row>
    <row r="40" spans="8:9" ht="17.25" thickBot="1">
      <c r="H40" s="195">
        <v>300000</v>
      </c>
      <c r="I40" s="195">
        <v>1590000</v>
      </c>
    </row>
    <row r="41" spans="8:9" ht="17.25" thickBot="1">
      <c r="H41" s="195">
        <v>1590000</v>
      </c>
    </row>
    <row r="43" spans="8:9">
      <c r="H43" s="194">
        <f>SUM(H34:H42)</f>
        <v>3200000</v>
      </c>
      <c r="I43" s="194">
        <f>SUM(I33:I42)</f>
        <v>3200000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zoomScale="85" zoomScaleNormal="85" workbookViewId="0">
      <pane ySplit="5" topLeftCell="A56" activePane="bottomLeft" state="frozen"/>
      <selection activeCell="I1" sqref="I1:I65536"/>
      <selection pane="bottomLeft" activeCell="H59" sqref="H59"/>
    </sheetView>
  </sheetViews>
  <sheetFormatPr defaultColWidth="9" defaultRowHeight="15.75"/>
  <cols>
    <col min="1" max="1" width="4.6640625" style="363" customWidth="1"/>
    <col min="2" max="2" width="12.21875" style="363" customWidth="1"/>
    <col min="3" max="3" width="28.44140625" style="260" customWidth="1"/>
    <col min="4" max="4" width="15.6640625" style="362" customWidth="1"/>
    <col min="5" max="5" width="18.77734375" style="362" customWidth="1"/>
    <col min="6" max="6" width="27.44140625" style="361" customWidth="1"/>
    <col min="7" max="7" width="15.109375" style="420" customWidth="1"/>
    <col min="8" max="8" width="9.77734375" style="421" customWidth="1"/>
    <col min="9" max="16384" width="9" style="260"/>
  </cols>
  <sheetData>
    <row r="1" spans="1:8">
      <c r="A1" s="465" t="s">
        <v>2</v>
      </c>
      <c r="B1" s="465"/>
      <c r="C1" s="465"/>
      <c r="D1" s="419"/>
      <c r="F1" s="466" t="s">
        <v>1</v>
      </c>
      <c r="G1" s="466"/>
      <c r="H1" s="466"/>
    </row>
    <row r="2" spans="1:8">
      <c r="A2" s="465" t="s">
        <v>3</v>
      </c>
      <c r="B2" s="465"/>
      <c r="C2" s="465"/>
      <c r="D2" s="419"/>
      <c r="F2" s="466" t="s">
        <v>4</v>
      </c>
      <c r="G2" s="466"/>
      <c r="H2" s="466"/>
    </row>
    <row r="3" spans="1:8">
      <c r="A3" s="488"/>
      <c r="B3" s="488"/>
      <c r="C3" s="488"/>
      <c r="D3" s="488"/>
    </row>
    <row r="4" spans="1:8" s="261" customFormat="1" ht="26.45" customHeight="1">
      <c r="A4" s="467" t="s">
        <v>2043</v>
      </c>
      <c r="B4" s="467"/>
      <c r="C4" s="467"/>
      <c r="D4" s="467"/>
      <c r="E4" s="467"/>
      <c r="F4" s="467"/>
      <c r="G4" s="467"/>
      <c r="H4" s="467"/>
    </row>
    <row r="5" spans="1:8" s="262" customFormat="1" ht="26.45" customHeight="1">
      <c r="A5" s="283" t="s">
        <v>8</v>
      </c>
      <c r="B5" s="283" t="s">
        <v>0</v>
      </c>
      <c r="C5" s="283" t="s">
        <v>5</v>
      </c>
      <c r="D5" s="283" t="s">
        <v>6</v>
      </c>
      <c r="E5" s="410" t="s">
        <v>7</v>
      </c>
      <c r="F5" s="283" t="s">
        <v>2042</v>
      </c>
      <c r="G5" s="308" t="s">
        <v>10</v>
      </c>
      <c r="H5" s="411" t="s">
        <v>1789</v>
      </c>
    </row>
    <row r="6" spans="1:8" s="380" customFormat="1" ht="47.25">
      <c r="A6" s="319">
        <v>1</v>
      </c>
      <c r="B6" s="319" t="s">
        <v>1369</v>
      </c>
      <c r="C6" s="321" t="s">
        <v>12</v>
      </c>
      <c r="D6" s="321" t="s">
        <v>13</v>
      </c>
      <c r="E6" s="321" t="s">
        <v>1684</v>
      </c>
      <c r="F6" s="321" t="s">
        <v>1458</v>
      </c>
      <c r="G6" s="418">
        <v>36000000</v>
      </c>
      <c r="H6" s="319" t="s">
        <v>1799</v>
      </c>
    </row>
    <row r="7" spans="1:8" s="380" customFormat="1" ht="63">
      <c r="A7" s="319">
        <v>2</v>
      </c>
      <c r="B7" s="319" t="s">
        <v>1370</v>
      </c>
      <c r="C7" s="321" t="s">
        <v>1667</v>
      </c>
      <c r="D7" s="321" t="s">
        <v>14</v>
      </c>
      <c r="E7" s="321" t="s">
        <v>16</v>
      </c>
      <c r="F7" s="321" t="s">
        <v>1457</v>
      </c>
      <c r="G7" s="418">
        <v>80000000</v>
      </c>
      <c r="H7" s="319" t="s">
        <v>1796</v>
      </c>
    </row>
    <row r="8" spans="1:8" s="380" customFormat="1" ht="47.25">
      <c r="A8" s="319">
        <v>3</v>
      </c>
      <c r="B8" s="319" t="s">
        <v>1373</v>
      </c>
      <c r="C8" s="321" t="s">
        <v>34</v>
      </c>
      <c r="D8" s="321" t="s">
        <v>35</v>
      </c>
      <c r="E8" s="321" t="s">
        <v>1960</v>
      </c>
      <c r="F8" s="412" t="s">
        <v>1258</v>
      </c>
      <c r="G8" s="418">
        <v>21000000</v>
      </c>
      <c r="H8" s="319" t="s">
        <v>1799</v>
      </c>
    </row>
    <row r="9" spans="1:8" s="380" customFormat="1" ht="63">
      <c r="A9" s="319">
        <v>4</v>
      </c>
      <c r="B9" s="319" t="s">
        <v>1556</v>
      </c>
      <c r="C9" s="321" t="s">
        <v>1461</v>
      </c>
      <c r="D9" s="297" t="s">
        <v>24</v>
      </c>
      <c r="E9" s="297" t="s">
        <v>1710</v>
      </c>
      <c r="F9" s="321" t="s">
        <v>1456</v>
      </c>
      <c r="G9" s="418">
        <v>21000000</v>
      </c>
      <c r="H9" s="319" t="s">
        <v>1799</v>
      </c>
    </row>
    <row r="10" spans="1:8" s="380" customFormat="1" ht="47.25">
      <c r="A10" s="319">
        <v>5</v>
      </c>
      <c r="B10" s="319" t="s">
        <v>1376</v>
      </c>
      <c r="C10" s="321" t="s">
        <v>1746</v>
      </c>
      <c r="D10" s="321" t="s">
        <v>42</v>
      </c>
      <c r="E10" s="412" t="s">
        <v>1691</v>
      </c>
      <c r="F10" s="412" t="s">
        <v>1612</v>
      </c>
      <c r="G10" s="418">
        <v>35000000</v>
      </c>
      <c r="H10" s="319" t="s">
        <v>1796</v>
      </c>
    </row>
    <row r="11" spans="1:8" s="380" customFormat="1" ht="57" customHeight="1">
      <c r="A11" s="319">
        <v>6</v>
      </c>
      <c r="B11" s="319" t="s">
        <v>1377</v>
      </c>
      <c r="C11" s="321" t="s">
        <v>44</v>
      </c>
      <c r="D11" s="321" t="s">
        <v>45</v>
      </c>
      <c r="E11" s="321" t="s">
        <v>46</v>
      </c>
      <c r="F11" s="321" t="s">
        <v>1613</v>
      </c>
      <c r="G11" s="418">
        <v>120000000</v>
      </c>
      <c r="H11" s="319" t="s">
        <v>1799</v>
      </c>
    </row>
    <row r="12" spans="1:8" s="380" customFormat="1" ht="63">
      <c r="A12" s="319">
        <v>7</v>
      </c>
      <c r="B12" s="319" t="s">
        <v>1378</v>
      </c>
      <c r="C12" s="321" t="s">
        <v>1685</v>
      </c>
      <c r="D12" s="321" t="s">
        <v>1259</v>
      </c>
      <c r="E12" s="412" t="s">
        <v>47</v>
      </c>
      <c r="F12" s="412" t="s">
        <v>1614</v>
      </c>
      <c r="G12" s="418">
        <v>135000000</v>
      </c>
      <c r="H12" s="319" t="s">
        <v>1796</v>
      </c>
    </row>
    <row r="13" spans="1:8" s="380" customFormat="1" ht="63">
      <c r="A13" s="319">
        <v>8</v>
      </c>
      <c r="B13" s="319" t="s">
        <v>1380</v>
      </c>
      <c r="C13" s="321" t="s">
        <v>53</v>
      </c>
      <c r="D13" s="321" t="s">
        <v>54</v>
      </c>
      <c r="E13" s="412" t="s">
        <v>55</v>
      </c>
      <c r="F13" s="412" t="s">
        <v>60</v>
      </c>
      <c r="G13" s="418">
        <v>36000000</v>
      </c>
      <c r="H13" s="319" t="s">
        <v>2046</v>
      </c>
    </row>
    <row r="14" spans="1:8" s="380" customFormat="1" ht="94.5">
      <c r="A14" s="319">
        <v>9</v>
      </c>
      <c r="B14" s="319" t="s">
        <v>1383</v>
      </c>
      <c r="C14" s="321" t="s">
        <v>64</v>
      </c>
      <c r="D14" s="321" t="s">
        <v>65</v>
      </c>
      <c r="E14" s="412" t="s">
        <v>1490</v>
      </c>
      <c r="F14" s="412" t="s">
        <v>1435</v>
      </c>
      <c r="G14" s="418">
        <v>42000000</v>
      </c>
      <c r="H14" s="319" t="s">
        <v>1799</v>
      </c>
    </row>
    <row r="15" spans="1:8" s="380" customFormat="1" ht="78.75">
      <c r="A15" s="319">
        <v>10</v>
      </c>
      <c r="B15" s="319" t="s">
        <v>1417</v>
      </c>
      <c r="C15" s="321" t="s">
        <v>66</v>
      </c>
      <c r="D15" s="321" t="s">
        <v>67</v>
      </c>
      <c r="E15" s="412" t="s">
        <v>1740</v>
      </c>
      <c r="F15" s="412" t="s">
        <v>1435</v>
      </c>
      <c r="G15" s="418">
        <v>42000000</v>
      </c>
      <c r="H15" s="319" t="s">
        <v>1799</v>
      </c>
    </row>
    <row r="16" spans="1:8" s="380" customFormat="1" ht="63">
      <c r="A16" s="319">
        <v>11</v>
      </c>
      <c r="B16" s="319" t="s">
        <v>1418</v>
      </c>
      <c r="C16" s="321" t="s">
        <v>69</v>
      </c>
      <c r="D16" s="321" t="s">
        <v>70</v>
      </c>
      <c r="E16" s="412" t="s">
        <v>1741</v>
      </c>
      <c r="F16" s="412" t="s">
        <v>1435</v>
      </c>
      <c r="G16" s="418">
        <v>42000000</v>
      </c>
      <c r="H16" s="319" t="s">
        <v>1799</v>
      </c>
    </row>
    <row r="17" spans="1:8" s="380" customFormat="1" ht="78.75">
      <c r="A17" s="319">
        <v>12</v>
      </c>
      <c r="B17" s="319" t="s">
        <v>1419</v>
      </c>
      <c r="C17" s="321" t="s">
        <v>72</v>
      </c>
      <c r="D17" s="321" t="s">
        <v>73</v>
      </c>
      <c r="E17" s="412" t="s">
        <v>1742</v>
      </c>
      <c r="F17" s="412" t="s">
        <v>1435</v>
      </c>
      <c r="G17" s="418">
        <v>42000000</v>
      </c>
      <c r="H17" s="319" t="s">
        <v>1799</v>
      </c>
    </row>
    <row r="18" spans="1:8" s="380" customFormat="1" ht="94.5">
      <c r="A18" s="319">
        <v>13</v>
      </c>
      <c r="B18" s="319" t="s">
        <v>1420</v>
      </c>
      <c r="C18" s="321" t="s">
        <v>75</v>
      </c>
      <c r="D18" s="321" t="s">
        <v>76</v>
      </c>
      <c r="E18" s="412" t="s">
        <v>77</v>
      </c>
      <c r="F18" s="412" t="s">
        <v>1435</v>
      </c>
      <c r="G18" s="418">
        <v>42000000</v>
      </c>
      <c r="H18" s="319" t="s">
        <v>1796</v>
      </c>
    </row>
    <row r="19" spans="1:8" s="380" customFormat="1" ht="78.75">
      <c r="A19" s="319">
        <v>14</v>
      </c>
      <c r="B19" s="319" t="s">
        <v>1421</v>
      </c>
      <c r="C19" s="321" t="s">
        <v>79</v>
      </c>
      <c r="D19" s="321" t="s">
        <v>80</v>
      </c>
      <c r="E19" s="412" t="s">
        <v>81</v>
      </c>
      <c r="F19" s="412" t="s">
        <v>1435</v>
      </c>
      <c r="G19" s="418">
        <v>42000000</v>
      </c>
      <c r="H19" s="319" t="s">
        <v>1799</v>
      </c>
    </row>
    <row r="20" spans="1:8" s="387" customFormat="1" ht="110.25">
      <c r="A20" s="319">
        <v>15</v>
      </c>
      <c r="B20" s="321" t="s">
        <v>1491</v>
      </c>
      <c r="C20" s="321" t="s">
        <v>1760</v>
      </c>
      <c r="D20" s="321" t="s">
        <v>83</v>
      </c>
      <c r="E20" s="412" t="s">
        <v>84</v>
      </c>
      <c r="F20" s="412" t="s">
        <v>86</v>
      </c>
      <c r="G20" s="418">
        <v>220000000</v>
      </c>
      <c r="H20" s="319" t="s">
        <v>1796</v>
      </c>
    </row>
    <row r="21" spans="1:8" s="380" customFormat="1" ht="63">
      <c r="A21" s="319">
        <v>16</v>
      </c>
      <c r="B21" s="319" t="s">
        <v>1492</v>
      </c>
      <c r="C21" s="321" t="s">
        <v>87</v>
      </c>
      <c r="D21" s="321" t="s">
        <v>88</v>
      </c>
      <c r="E21" s="321" t="s">
        <v>89</v>
      </c>
      <c r="F21" s="321" t="s">
        <v>91</v>
      </c>
      <c r="G21" s="418">
        <v>35000000</v>
      </c>
      <c r="H21" s="319" t="s">
        <v>1796</v>
      </c>
    </row>
    <row r="22" spans="1:8" s="380" customFormat="1" ht="63">
      <c r="A22" s="319">
        <v>17</v>
      </c>
      <c r="B22" s="319" t="s">
        <v>1495</v>
      </c>
      <c r="C22" s="321" t="s">
        <v>217</v>
      </c>
      <c r="D22" s="321" t="s">
        <v>218</v>
      </c>
      <c r="E22" s="413" t="s">
        <v>1761</v>
      </c>
      <c r="F22" s="413" t="s">
        <v>1615</v>
      </c>
      <c r="G22" s="418">
        <v>21000000</v>
      </c>
      <c r="H22" s="319" t="s">
        <v>1799</v>
      </c>
    </row>
    <row r="23" spans="1:8" s="380" customFormat="1" ht="47.25">
      <c r="A23" s="319">
        <v>18</v>
      </c>
      <c r="B23" s="319" t="s">
        <v>1498</v>
      </c>
      <c r="C23" s="321" t="s">
        <v>1671</v>
      </c>
      <c r="D23" s="321" t="s">
        <v>221</v>
      </c>
      <c r="E23" s="413" t="s">
        <v>1743</v>
      </c>
      <c r="F23" s="414" t="s">
        <v>1439</v>
      </c>
      <c r="G23" s="418">
        <v>86000000</v>
      </c>
      <c r="H23" s="319" t="s">
        <v>1796</v>
      </c>
    </row>
    <row r="24" spans="1:8" s="380" customFormat="1" ht="63">
      <c r="A24" s="319">
        <v>19</v>
      </c>
      <c r="B24" s="319" t="s">
        <v>1499</v>
      </c>
      <c r="C24" s="321" t="s">
        <v>1199</v>
      </c>
      <c r="D24" s="321" t="s">
        <v>222</v>
      </c>
      <c r="E24" s="413" t="s">
        <v>1744</v>
      </c>
      <c r="F24" s="413" t="s">
        <v>223</v>
      </c>
      <c r="G24" s="418">
        <v>85000000</v>
      </c>
      <c r="H24" s="319" t="s">
        <v>1796</v>
      </c>
    </row>
    <row r="25" spans="1:8" s="380" customFormat="1" ht="47.25">
      <c r="A25" s="319">
        <v>20</v>
      </c>
      <c r="B25" s="319" t="s">
        <v>1500</v>
      </c>
      <c r="C25" s="321" t="s">
        <v>1497</v>
      </c>
      <c r="D25" s="321" t="s">
        <v>224</v>
      </c>
      <c r="E25" s="413" t="s">
        <v>1762</v>
      </c>
      <c r="F25" s="413" t="s">
        <v>1264</v>
      </c>
      <c r="G25" s="418">
        <v>84000000</v>
      </c>
      <c r="H25" s="319" t="s">
        <v>1796</v>
      </c>
    </row>
    <row r="26" spans="1:8" s="380" customFormat="1" ht="47.25">
      <c r="A26" s="319">
        <v>21</v>
      </c>
      <c r="B26" s="319" t="s">
        <v>1501</v>
      </c>
      <c r="C26" s="297" t="s">
        <v>1252</v>
      </c>
      <c r="D26" s="297" t="s">
        <v>98</v>
      </c>
      <c r="E26" s="297" t="s">
        <v>1733</v>
      </c>
      <c r="F26" s="297" t="s">
        <v>1261</v>
      </c>
      <c r="G26" s="418">
        <v>87000000</v>
      </c>
      <c r="H26" s="319" t="s">
        <v>1796</v>
      </c>
    </row>
    <row r="27" spans="1:8" s="380" customFormat="1" ht="47.25">
      <c r="A27" s="319">
        <v>22</v>
      </c>
      <c r="B27" s="321" t="s">
        <v>1505</v>
      </c>
      <c r="C27" s="321" t="s">
        <v>1675</v>
      </c>
      <c r="D27" s="321" t="s">
        <v>1694</v>
      </c>
      <c r="E27" s="321" t="s">
        <v>1695</v>
      </c>
      <c r="F27" s="321" t="s">
        <v>1443</v>
      </c>
      <c r="G27" s="418">
        <v>220000000</v>
      </c>
      <c r="H27" s="319" t="s">
        <v>1796</v>
      </c>
    </row>
    <row r="28" spans="1:8" s="380" customFormat="1" ht="47.25">
      <c r="A28" s="319">
        <v>23</v>
      </c>
      <c r="B28" s="319" t="s">
        <v>1506</v>
      </c>
      <c r="C28" s="321" t="s">
        <v>102</v>
      </c>
      <c r="D28" s="321" t="s">
        <v>103</v>
      </c>
      <c r="E28" s="321" t="s">
        <v>1696</v>
      </c>
      <c r="F28" s="321" t="s">
        <v>1444</v>
      </c>
      <c r="G28" s="418">
        <v>110000000</v>
      </c>
      <c r="H28" s="319" t="s">
        <v>1796</v>
      </c>
    </row>
    <row r="29" spans="1:8" s="380" customFormat="1" ht="47.25">
      <c r="A29" s="319">
        <v>24</v>
      </c>
      <c r="B29" s="319" t="s">
        <v>1507</v>
      </c>
      <c r="C29" s="321" t="s">
        <v>104</v>
      </c>
      <c r="D29" s="321" t="s">
        <v>105</v>
      </c>
      <c r="E29" s="321" t="s">
        <v>106</v>
      </c>
      <c r="F29" s="321" t="s">
        <v>1620</v>
      </c>
      <c r="G29" s="418">
        <v>35000000</v>
      </c>
      <c r="H29" s="319" t="s">
        <v>1796</v>
      </c>
    </row>
    <row r="30" spans="1:8" s="380" customFormat="1" ht="47.25">
      <c r="A30" s="319">
        <v>25</v>
      </c>
      <c r="B30" s="319" t="s">
        <v>1508</v>
      </c>
      <c r="C30" s="321" t="s">
        <v>107</v>
      </c>
      <c r="D30" s="321" t="s">
        <v>1693</v>
      </c>
      <c r="E30" s="321" t="s">
        <v>1697</v>
      </c>
      <c r="F30" s="321" t="s">
        <v>1621</v>
      </c>
      <c r="G30" s="418">
        <v>35000000</v>
      </c>
      <c r="H30" s="319" t="s">
        <v>1796</v>
      </c>
    </row>
    <row r="31" spans="1:8" s="380" customFormat="1" ht="47.25">
      <c r="A31" s="319">
        <v>26</v>
      </c>
      <c r="B31" s="319" t="s">
        <v>1509</v>
      </c>
      <c r="C31" s="321" t="s">
        <v>109</v>
      </c>
      <c r="D31" s="321" t="s">
        <v>110</v>
      </c>
      <c r="E31" s="321" t="s">
        <v>111</v>
      </c>
      <c r="F31" s="321" t="s">
        <v>1621</v>
      </c>
      <c r="G31" s="418">
        <v>35000000</v>
      </c>
      <c r="H31" s="319" t="s">
        <v>1799</v>
      </c>
    </row>
    <row r="32" spans="1:8" s="380" customFormat="1" ht="63">
      <c r="A32" s="319">
        <v>27</v>
      </c>
      <c r="B32" s="319" t="s">
        <v>1510</v>
      </c>
      <c r="C32" s="321" t="s">
        <v>113</v>
      </c>
      <c r="D32" s="321" t="s">
        <v>114</v>
      </c>
      <c r="E32" s="321" t="s">
        <v>1698</v>
      </c>
      <c r="F32" s="321" t="s">
        <v>1620</v>
      </c>
      <c r="G32" s="418">
        <v>35000000</v>
      </c>
      <c r="H32" s="319" t="s">
        <v>1796</v>
      </c>
    </row>
    <row r="33" spans="1:8" s="380" customFormat="1" ht="47.25">
      <c r="A33" s="319">
        <v>28</v>
      </c>
      <c r="B33" s="319" t="s">
        <v>1511</v>
      </c>
      <c r="C33" s="321" t="s">
        <v>115</v>
      </c>
      <c r="D33" s="321" t="s">
        <v>116</v>
      </c>
      <c r="E33" s="321" t="s">
        <v>1745</v>
      </c>
      <c r="F33" s="321" t="s">
        <v>1622</v>
      </c>
      <c r="G33" s="418">
        <v>35000000</v>
      </c>
      <c r="H33" s="319" t="s">
        <v>1799</v>
      </c>
    </row>
    <row r="34" spans="1:8" s="380" customFormat="1" ht="47.25">
      <c r="A34" s="319">
        <v>29</v>
      </c>
      <c r="B34" s="319" t="s">
        <v>1512</v>
      </c>
      <c r="C34" s="321" t="s">
        <v>117</v>
      </c>
      <c r="D34" s="321" t="s">
        <v>118</v>
      </c>
      <c r="E34" s="321" t="s">
        <v>119</v>
      </c>
      <c r="F34" s="321" t="s">
        <v>1623</v>
      </c>
      <c r="G34" s="418">
        <v>60000000</v>
      </c>
      <c r="H34" s="319" t="s">
        <v>1796</v>
      </c>
    </row>
    <row r="35" spans="1:8" s="380" customFormat="1" ht="63">
      <c r="A35" s="319">
        <v>30</v>
      </c>
      <c r="B35" s="319" t="s">
        <v>1513</v>
      </c>
      <c r="C35" s="321" t="s">
        <v>120</v>
      </c>
      <c r="D35" s="321" t="s">
        <v>121</v>
      </c>
      <c r="E35" s="321" t="s">
        <v>122</v>
      </c>
      <c r="F35" s="321" t="s">
        <v>1624</v>
      </c>
      <c r="G35" s="418" t="s">
        <v>2040</v>
      </c>
      <c r="H35" s="319" t="s">
        <v>1799</v>
      </c>
    </row>
    <row r="36" spans="1:8" s="380" customFormat="1" ht="47.25">
      <c r="A36" s="319">
        <v>31</v>
      </c>
      <c r="B36" s="319" t="s">
        <v>1514</v>
      </c>
      <c r="C36" s="321" t="s">
        <v>124</v>
      </c>
      <c r="D36" s="321" t="s">
        <v>125</v>
      </c>
      <c r="E36" s="321" t="s">
        <v>1699</v>
      </c>
      <c r="F36" s="321" t="s">
        <v>1625</v>
      </c>
      <c r="G36" s="418">
        <v>35000000</v>
      </c>
      <c r="H36" s="319" t="s">
        <v>1796</v>
      </c>
    </row>
    <row r="37" spans="1:8" s="380" customFormat="1" ht="47.25">
      <c r="A37" s="319">
        <v>32</v>
      </c>
      <c r="B37" s="319" t="s">
        <v>1515</v>
      </c>
      <c r="C37" s="321" t="s">
        <v>1700</v>
      </c>
      <c r="D37" s="321" t="s">
        <v>126</v>
      </c>
      <c r="E37" s="321" t="s">
        <v>127</v>
      </c>
      <c r="F37" s="321" t="s">
        <v>1626</v>
      </c>
      <c r="G37" s="418">
        <v>35000000</v>
      </c>
      <c r="H37" s="319" t="s">
        <v>1796</v>
      </c>
    </row>
    <row r="38" spans="1:8" s="380" customFormat="1" ht="31.5">
      <c r="A38" s="319">
        <v>33</v>
      </c>
      <c r="B38" s="319" t="s">
        <v>1519</v>
      </c>
      <c r="C38" s="321" t="s">
        <v>137</v>
      </c>
      <c r="D38" s="321" t="s">
        <v>138</v>
      </c>
      <c r="E38" s="321" t="s">
        <v>139</v>
      </c>
      <c r="F38" s="321" t="s">
        <v>1627</v>
      </c>
      <c r="G38" s="418">
        <v>110000000</v>
      </c>
      <c r="H38" s="319" t="s">
        <v>1796</v>
      </c>
    </row>
    <row r="39" spans="1:8" s="380" customFormat="1" ht="47.25">
      <c r="A39" s="319">
        <v>34</v>
      </c>
      <c r="B39" s="319" t="s">
        <v>1520</v>
      </c>
      <c r="C39" s="321" t="s">
        <v>1702</v>
      </c>
      <c r="D39" s="321" t="s">
        <v>140</v>
      </c>
      <c r="E39" s="321" t="s">
        <v>141</v>
      </c>
      <c r="F39" s="321" t="s">
        <v>1628</v>
      </c>
      <c r="G39" s="418">
        <v>60000000</v>
      </c>
      <c r="H39" s="319" t="s">
        <v>1796</v>
      </c>
    </row>
    <row r="40" spans="1:8" s="380" customFormat="1" ht="47.25">
      <c r="A40" s="319">
        <v>35</v>
      </c>
      <c r="B40" s="319" t="s">
        <v>1521</v>
      </c>
      <c r="C40" s="321" t="s">
        <v>142</v>
      </c>
      <c r="D40" s="321" t="s">
        <v>143</v>
      </c>
      <c r="E40" s="321" t="s">
        <v>144</v>
      </c>
      <c r="F40" s="321" t="s">
        <v>1620</v>
      </c>
      <c r="G40" s="418">
        <v>35000000</v>
      </c>
      <c r="H40" s="319" t="s">
        <v>1799</v>
      </c>
    </row>
    <row r="41" spans="1:8" s="380" customFormat="1" ht="31.5">
      <c r="A41" s="319">
        <v>36</v>
      </c>
      <c r="B41" s="319" t="s">
        <v>1522</v>
      </c>
      <c r="C41" s="321" t="s">
        <v>145</v>
      </c>
      <c r="D41" s="321" t="s">
        <v>146</v>
      </c>
      <c r="E41" s="321" t="s">
        <v>147</v>
      </c>
      <c r="F41" s="321" t="s">
        <v>1629</v>
      </c>
      <c r="G41" s="418">
        <v>39000000</v>
      </c>
      <c r="H41" s="319" t="s">
        <v>1799</v>
      </c>
    </row>
    <row r="42" spans="1:8" s="380" customFormat="1" ht="31.5">
      <c r="A42" s="319">
        <v>37</v>
      </c>
      <c r="B42" s="319" t="s">
        <v>1523</v>
      </c>
      <c r="C42" s="321" t="s">
        <v>148</v>
      </c>
      <c r="D42" s="321" t="s">
        <v>149</v>
      </c>
      <c r="E42" s="321" t="s">
        <v>1747</v>
      </c>
      <c r="F42" s="321" t="s">
        <v>1629</v>
      </c>
      <c r="G42" s="418">
        <v>35000000</v>
      </c>
      <c r="H42" s="319" t="s">
        <v>1799</v>
      </c>
    </row>
    <row r="43" spans="1:8" s="380" customFormat="1" ht="47.25">
      <c r="A43" s="319">
        <v>38</v>
      </c>
      <c r="B43" s="321" t="s">
        <v>1524</v>
      </c>
      <c r="C43" s="321" t="s">
        <v>150</v>
      </c>
      <c r="D43" s="321" t="s">
        <v>151</v>
      </c>
      <c r="E43" s="321" t="s">
        <v>1686</v>
      </c>
      <c r="F43" s="321" t="s">
        <v>1448</v>
      </c>
      <c r="G43" s="418">
        <v>80000000</v>
      </c>
      <c r="H43" s="319" t="s">
        <v>1796</v>
      </c>
    </row>
    <row r="44" spans="1:8" s="380" customFormat="1" ht="47.25">
      <c r="A44" s="319">
        <v>39</v>
      </c>
      <c r="B44" s="319" t="s">
        <v>1525</v>
      </c>
      <c r="C44" s="321" t="s">
        <v>152</v>
      </c>
      <c r="D44" s="321" t="s">
        <v>153</v>
      </c>
      <c r="E44" s="321" t="s">
        <v>154</v>
      </c>
      <c r="F44" s="321" t="s">
        <v>1449</v>
      </c>
      <c r="G44" s="418">
        <v>60000000</v>
      </c>
      <c r="H44" s="319" t="s">
        <v>1799</v>
      </c>
    </row>
    <row r="45" spans="1:8" s="380" customFormat="1" ht="78.75">
      <c r="A45" s="319">
        <v>40</v>
      </c>
      <c r="B45" s="319" t="s">
        <v>1526</v>
      </c>
      <c r="C45" s="321" t="s">
        <v>155</v>
      </c>
      <c r="D45" s="321" t="s">
        <v>156</v>
      </c>
      <c r="E45" s="321" t="s">
        <v>157</v>
      </c>
      <c r="F45" s="321" t="s">
        <v>1630</v>
      </c>
      <c r="G45" s="418">
        <v>149000000</v>
      </c>
      <c r="H45" s="319" t="s">
        <v>1799</v>
      </c>
    </row>
    <row r="46" spans="1:8" s="380" customFormat="1" ht="47.25">
      <c r="A46" s="319">
        <v>41</v>
      </c>
      <c r="B46" s="319" t="s">
        <v>1528</v>
      </c>
      <c r="C46" s="321" t="s">
        <v>161</v>
      </c>
      <c r="D46" s="321" t="s">
        <v>162</v>
      </c>
      <c r="E46" s="321" t="s">
        <v>1687</v>
      </c>
      <c r="F46" s="321" t="s">
        <v>1631</v>
      </c>
      <c r="G46" s="418">
        <v>20000000</v>
      </c>
      <c r="H46" s="319" t="s">
        <v>1799</v>
      </c>
    </row>
    <row r="47" spans="1:8" s="380" customFormat="1" ht="63">
      <c r="A47" s="319">
        <v>42</v>
      </c>
      <c r="B47" s="319" t="s">
        <v>1529</v>
      </c>
      <c r="C47" s="321" t="s">
        <v>163</v>
      </c>
      <c r="D47" s="321" t="s">
        <v>164</v>
      </c>
      <c r="E47" s="321" t="s">
        <v>1688</v>
      </c>
      <c r="F47" s="321" t="s">
        <v>1632</v>
      </c>
      <c r="G47" s="418">
        <v>110000000</v>
      </c>
      <c r="H47" s="319" t="s">
        <v>1796</v>
      </c>
    </row>
    <row r="48" spans="1:8" s="380" customFormat="1" ht="31.5">
      <c r="A48" s="319">
        <v>43</v>
      </c>
      <c r="B48" s="319" t="s">
        <v>1416</v>
      </c>
      <c r="C48" s="321" t="s">
        <v>1680</v>
      </c>
      <c r="D48" s="321" t="s">
        <v>165</v>
      </c>
      <c r="E48" s="321" t="s">
        <v>1689</v>
      </c>
      <c r="F48" s="321" t="s">
        <v>1633</v>
      </c>
      <c r="G48" s="418">
        <v>110000000</v>
      </c>
      <c r="H48" s="319" t="s">
        <v>1796</v>
      </c>
    </row>
    <row r="49" spans="1:8" s="380" customFormat="1" ht="31.5">
      <c r="A49" s="319">
        <v>44</v>
      </c>
      <c r="B49" s="319" t="s">
        <v>1530</v>
      </c>
      <c r="C49" s="415" t="s">
        <v>1198</v>
      </c>
      <c r="D49" s="297" t="s">
        <v>1197</v>
      </c>
      <c r="E49" s="297" t="s">
        <v>1704</v>
      </c>
      <c r="F49" s="297" t="s">
        <v>1403</v>
      </c>
      <c r="G49" s="418">
        <v>110000000</v>
      </c>
      <c r="H49" s="319" t="s">
        <v>1796</v>
      </c>
    </row>
    <row r="50" spans="1:8" s="380" customFormat="1" ht="78.75">
      <c r="A50" s="319">
        <v>45</v>
      </c>
      <c r="B50" s="319" t="s">
        <v>1531</v>
      </c>
      <c r="C50" s="297" t="s">
        <v>1725</v>
      </c>
      <c r="D50" s="319" t="s">
        <v>166</v>
      </c>
      <c r="E50" s="321" t="s">
        <v>167</v>
      </c>
      <c r="F50" s="416" t="s">
        <v>1399</v>
      </c>
      <c r="G50" s="418">
        <v>36000000</v>
      </c>
      <c r="H50" s="319" t="s">
        <v>1796</v>
      </c>
    </row>
    <row r="51" spans="1:8" s="380" customFormat="1" ht="31.5">
      <c r="A51" s="319">
        <v>46</v>
      </c>
      <c r="B51" s="319" t="s">
        <v>1533</v>
      </c>
      <c r="C51" s="297" t="s">
        <v>1668</v>
      </c>
      <c r="D51" s="319" t="s">
        <v>171</v>
      </c>
      <c r="E51" s="319" t="s">
        <v>172</v>
      </c>
      <c r="F51" s="416" t="s">
        <v>1401</v>
      </c>
      <c r="G51" s="418">
        <v>80000000</v>
      </c>
      <c r="H51" s="319" t="s">
        <v>1799</v>
      </c>
    </row>
    <row r="52" spans="1:8" s="380" customFormat="1" ht="31.5">
      <c r="A52" s="319">
        <v>47</v>
      </c>
      <c r="B52" s="319" t="s">
        <v>1535</v>
      </c>
      <c r="C52" s="297" t="s">
        <v>175</v>
      </c>
      <c r="D52" s="319" t="s">
        <v>176</v>
      </c>
      <c r="E52" s="319" t="s">
        <v>177</v>
      </c>
      <c r="F52" s="417" t="s">
        <v>1398</v>
      </c>
      <c r="G52" s="418">
        <v>165000000</v>
      </c>
      <c r="H52" s="319" t="s">
        <v>1796</v>
      </c>
    </row>
    <row r="53" spans="1:8" s="380" customFormat="1" ht="47.25">
      <c r="A53" s="319">
        <v>48</v>
      </c>
      <c r="B53" s="319" t="s">
        <v>1536</v>
      </c>
      <c r="C53" s="297" t="s">
        <v>1396</v>
      </c>
      <c r="D53" s="319" t="s">
        <v>178</v>
      </c>
      <c r="E53" s="319" t="s">
        <v>1748</v>
      </c>
      <c r="F53" s="416" t="s">
        <v>1397</v>
      </c>
      <c r="G53" s="418">
        <v>80000000</v>
      </c>
      <c r="H53" s="319" t="s">
        <v>1796</v>
      </c>
    </row>
    <row r="54" spans="1:8" s="380" customFormat="1" ht="94.5">
      <c r="A54" s="319">
        <v>49</v>
      </c>
      <c r="B54" s="319" t="s">
        <v>1537</v>
      </c>
      <c r="C54" s="297" t="s">
        <v>1408</v>
      </c>
      <c r="D54" s="319" t="s">
        <v>179</v>
      </c>
      <c r="E54" s="319" t="s">
        <v>180</v>
      </c>
      <c r="F54" s="416" t="s">
        <v>1404</v>
      </c>
      <c r="G54" s="418">
        <v>110000000</v>
      </c>
      <c r="H54" s="319" t="s">
        <v>1799</v>
      </c>
    </row>
    <row r="55" spans="1:8" s="380" customFormat="1" ht="31.5">
      <c r="A55" s="319">
        <v>50</v>
      </c>
      <c r="B55" s="319" t="s">
        <v>1540</v>
      </c>
      <c r="C55" s="321" t="s">
        <v>181</v>
      </c>
      <c r="D55" s="321" t="s">
        <v>182</v>
      </c>
      <c r="E55" s="321" t="s">
        <v>1538</v>
      </c>
      <c r="F55" s="321" t="s">
        <v>1634</v>
      </c>
      <c r="G55" s="418">
        <v>20000000</v>
      </c>
      <c r="H55" s="319" t="s">
        <v>1799</v>
      </c>
    </row>
    <row r="56" spans="1:8" s="380" customFormat="1" ht="31.5">
      <c r="A56" s="319">
        <v>51</v>
      </c>
      <c r="B56" s="319" t="s">
        <v>1541</v>
      </c>
      <c r="C56" s="321" t="s">
        <v>1678</v>
      </c>
      <c r="D56" s="321" t="s">
        <v>183</v>
      </c>
      <c r="E56" s="321" t="s">
        <v>1705</v>
      </c>
      <c r="F56" s="321" t="s">
        <v>1635</v>
      </c>
      <c r="G56" s="418">
        <v>35000000</v>
      </c>
      <c r="H56" s="319" t="s">
        <v>1799</v>
      </c>
    </row>
    <row r="57" spans="1:8" s="380" customFormat="1" ht="63">
      <c r="A57" s="319">
        <v>52</v>
      </c>
      <c r="B57" s="319" t="s">
        <v>1543</v>
      </c>
      <c r="C57" s="321" t="s">
        <v>186</v>
      </c>
      <c r="D57" s="321" t="s">
        <v>187</v>
      </c>
      <c r="E57" s="321" t="s">
        <v>1706</v>
      </c>
      <c r="F57" s="321" t="s">
        <v>1635</v>
      </c>
      <c r="G57" s="418">
        <v>35000000</v>
      </c>
      <c r="H57" s="319" t="s">
        <v>1799</v>
      </c>
    </row>
    <row r="58" spans="1:8" s="380" customFormat="1" ht="78.75">
      <c r="A58" s="319">
        <v>53</v>
      </c>
      <c r="B58" s="319" t="s">
        <v>1544</v>
      </c>
      <c r="C58" s="321" t="s">
        <v>188</v>
      </c>
      <c r="D58" s="297" t="s">
        <v>189</v>
      </c>
      <c r="E58" s="297" t="s">
        <v>1707</v>
      </c>
      <c r="F58" s="412" t="s">
        <v>1438</v>
      </c>
      <c r="G58" s="418">
        <v>22000000</v>
      </c>
      <c r="H58" s="319" t="s">
        <v>1799</v>
      </c>
    </row>
    <row r="59" spans="1:8" s="380" customFormat="1" ht="63">
      <c r="A59" s="319">
        <v>54</v>
      </c>
      <c r="B59" s="319" t="s">
        <v>1545</v>
      </c>
      <c r="C59" s="321" t="s">
        <v>1763</v>
      </c>
      <c r="D59" s="321" t="s">
        <v>1764</v>
      </c>
      <c r="E59" s="321" t="s">
        <v>1732</v>
      </c>
      <c r="F59" s="297" t="s">
        <v>1387</v>
      </c>
      <c r="G59" s="418">
        <v>20000000</v>
      </c>
      <c r="H59" s="319" t="s">
        <v>1796</v>
      </c>
    </row>
    <row r="60" spans="1:8" s="380" customFormat="1" ht="47.25">
      <c r="A60" s="319">
        <v>55</v>
      </c>
      <c r="B60" s="319" t="s">
        <v>1547</v>
      </c>
      <c r="C60" s="321" t="s">
        <v>1253</v>
      </c>
      <c r="D60" s="321" t="s">
        <v>193</v>
      </c>
      <c r="E60" s="321" t="s">
        <v>1708</v>
      </c>
      <c r="F60" s="321" t="s">
        <v>1637</v>
      </c>
      <c r="G60" s="418">
        <v>20000000</v>
      </c>
      <c r="H60" s="319" t="s">
        <v>1799</v>
      </c>
    </row>
    <row r="61" spans="1:8" s="380" customFormat="1" ht="63">
      <c r="A61" s="319">
        <v>56</v>
      </c>
      <c r="B61" s="319" t="s">
        <v>1549</v>
      </c>
      <c r="C61" s="321" t="s">
        <v>1766</v>
      </c>
      <c r="D61" s="297" t="s">
        <v>195</v>
      </c>
      <c r="E61" s="297" t="s">
        <v>1266</v>
      </c>
      <c r="F61" s="321" t="s">
        <v>1392</v>
      </c>
      <c r="G61" s="418">
        <v>20000000</v>
      </c>
      <c r="H61" s="319" t="s">
        <v>1796</v>
      </c>
    </row>
    <row r="62" spans="1:8" s="380" customFormat="1" ht="63">
      <c r="A62" s="319">
        <v>57</v>
      </c>
      <c r="B62" s="319" t="s">
        <v>1551</v>
      </c>
      <c r="C62" s="321" t="s">
        <v>1245</v>
      </c>
      <c r="D62" s="297" t="s">
        <v>1247</v>
      </c>
      <c r="E62" s="297" t="s">
        <v>1246</v>
      </c>
      <c r="F62" s="321" t="s">
        <v>1638</v>
      </c>
      <c r="G62" s="418">
        <v>20000000</v>
      </c>
      <c r="H62" s="319" t="s">
        <v>1796</v>
      </c>
    </row>
    <row r="63" spans="1:8" s="380" customFormat="1" ht="63">
      <c r="A63" s="319">
        <v>58</v>
      </c>
      <c r="B63" s="319" t="s">
        <v>1552</v>
      </c>
      <c r="C63" s="321" t="s">
        <v>1673</v>
      </c>
      <c r="D63" s="297" t="s">
        <v>198</v>
      </c>
      <c r="E63" s="297" t="s">
        <v>1265</v>
      </c>
      <c r="F63" s="321" t="s">
        <v>1391</v>
      </c>
      <c r="G63" s="418">
        <v>20000000</v>
      </c>
      <c r="H63" s="319" t="s">
        <v>1796</v>
      </c>
    </row>
    <row r="64" spans="1:8" s="380" customFormat="1" ht="47.25">
      <c r="A64" s="319">
        <v>59</v>
      </c>
      <c r="B64" s="319" t="s">
        <v>1554</v>
      </c>
      <c r="C64" s="321" t="s">
        <v>1617</v>
      </c>
      <c r="D64" s="297" t="s">
        <v>470</v>
      </c>
      <c r="E64" s="297" t="s">
        <v>1767</v>
      </c>
      <c r="F64" s="321" t="s">
        <v>1440</v>
      </c>
      <c r="G64" s="418">
        <v>36000000</v>
      </c>
      <c r="H64" s="319" t="s">
        <v>1796</v>
      </c>
    </row>
    <row r="65" spans="1:8" s="380" customFormat="1" ht="78.75">
      <c r="A65" s="319">
        <v>60</v>
      </c>
      <c r="B65" s="319" t="s">
        <v>1555</v>
      </c>
      <c r="C65" s="321" t="s">
        <v>1189</v>
      </c>
      <c r="D65" s="297" t="s">
        <v>1190</v>
      </c>
      <c r="E65" s="297" t="s">
        <v>1191</v>
      </c>
      <c r="F65" s="321" t="s">
        <v>1192</v>
      </c>
      <c r="G65" s="418">
        <v>40000000</v>
      </c>
      <c r="H65" s="319" t="s">
        <v>1799</v>
      </c>
    </row>
    <row r="66" spans="1:8" s="30" customFormat="1" ht="47.25">
      <c r="A66" s="319">
        <v>61</v>
      </c>
      <c r="B66" s="321" t="s">
        <v>2039</v>
      </c>
      <c r="C66" s="321" t="s">
        <v>1768</v>
      </c>
      <c r="D66" s="321" t="s">
        <v>1558</v>
      </c>
      <c r="E66" s="412" t="s">
        <v>1749</v>
      </c>
      <c r="F66" s="412" t="s">
        <v>1413</v>
      </c>
      <c r="G66" s="418">
        <v>82000000</v>
      </c>
      <c r="H66" s="319" t="s">
        <v>1796</v>
      </c>
    </row>
    <row r="67" spans="1:8" s="30" customFormat="1" ht="47.25">
      <c r="A67" s="319">
        <v>62</v>
      </c>
      <c r="B67" s="321" t="s">
        <v>1560</v>
      </c>
      <c r="C67" s="321" t="s">
        <v>1267</v>
      </c>
      <c r="D67" s="321" t="s">
        <v>1268</v>
      </c>
      <c r="E67" s="412" t="s">
        <v>1269</v>
      </c>
      <c r="F67" s="412" t="s">
        <v>1415</v>
      </c>
      <c r="G67" s="418">
        <v>112000000</v>
      </c>
      <c r="H67" s="319" t="s">
        <v>1796</v>
      </c>
    </row>
    <row r="68" spans="1:8" s="30" customFormat="1" ht="47.25">
      <c r="A68" s="319">
        <v>63</v>
      </c>
      <c r="B68" s="321" t="s">
        <v>1561</v>
      </c>
      <c r="C68" s="321" t="s">
        <v>1271</v>
      </c>
      <c r="D68" s="321" t="s">
        <v>1272</v>
      </c>
      <c r="E68" s="412" t="s">
        <v>1273</v>
      </c>
      <c r="F68" s="412" t="s">
        <v>1434</v>
      </c>
      <c r="G68" s="418">
        <v>20000000</v>
      </c>
      <c r="H68" s="319" t="s">
        <v>1799</v>
      </c>
    </row>
    <row r="69" spans="1:8" s="30" customFormat="1" ht="63">
      <c r="A69" s="319">
        <v>64</v>
      </c>
      <c r="B69" s="321" t="s">
        <v>1562</v>
      </c>
      <c r="C69" s="321" t="s">
        <v>1676</v>
      </c>
      <c r="D69" s="321" t="s">
        <v>1274</v>
      </c>
      <c r="E69" s="412" t="s">
        <v>1711</v>
      </c>
      <c r="F69" s="412" t="s">
        <v>1429</v>
      </c>
      <c r="G69" s="418">
        <v>80000000</v>
      </c>
      <c r="H69" s="319" t="s">
        <v>1799</v>
      </c>
    </row>
    <row r="70" spans="1:8" s="30" customFormat="1" ht="47.25">
      <c r="A70" s="319">
        <v>65</v>
      </c>
      <c r="B70" s="321" t="s">
        <v>1563</v>
      </c>
      <c r="C70" s="321" t="s">
        <v>1275</v>
      </c>
      <c r="D70" s="321" t="s">
        <v>1643</v>
      </c>
      <c r="E70" s="412" t="s">
        <v>1712</v>
      </c>
      <c r="F70" s="412" t="s">
        <v>1431</v>
      </c>
      <c r="G70" s="418">
        <v>80000000</v>
      </c>
      <c r="H70" s="319" t="s">
        <v>1796</v>
      </c>
    </row>
    <row r="71" spans="1:8" s="30" customFormat="1" ht="47.25">
      <c r="A71" s="319">
        <v>66</v>
      </c>
      <c r="B71" s="321" t="s">
        <v>1564</v>
      </c>
      <c r="C71" s="321" t="s">
        <v>1681</v>
      </c>
      <c r="D71" s="321" t="s">
        <v>1644</v>
      </c>
      <c r="E71" s="412" t="s">
        <v>1276</v>
      </c>
      <c r="F71" s="412" t="s">
        <v>1277</v>
      </c>
      <c r="G71" s="418">
        <v>110000000</v>
      </c>
      <c r="H71" s="319" t="s">
        <v>1796</v>
      </c>
    </row>
    <row r="72" spans="1:8" s="30" customFormat="1" ht="94.5">
      <c r="A72" s="319">
        <v>67</v>
      </c>
      <c r="B72" s="321" t="s">
        <v>1565</v>
      </c>
      <c r="C72" s="321" t="s">
        <v>1278</v>
      </c>
      <c r="D72" s="321" t="s">
        <v>1645</v>
      </c>
      <c r="E72" s="412" t="s">
        <v>1279</v>
      </c>
      <c r="F72" s="412" t="s">
        <v>1430</v>
      </c>
      <c r="G72" s="418">
        <v>20000000</v>
      </c>
      <c r="H72" s="319" t="s">
        <v>1799</v>
      </c>
    </row>
    <row r="73" spans="1:8" s="30" customFormat="1" ht="63">
      <c r="A73" s="319">
        <v>68</v>
      </c>
      <c r="B73" s="321" t="s">
        <v>1566</v>
      </c>
      <c r="C73" s="321" t="s">
        <v>1280</v>
      </c>
      <c r="D73" s="321" t="s">
        <v>1281</v>
      </c>
      <c r="E73" s="412" t="s">
        <v>1282</v>
      </c>
      <c r="F73" s="412" t="s">
        <v>1639</v>
      </c>
      <c r="G73" s="418">
        <v>110000000</v>
      </c>
      <c r="H73" s="319" t="s">
        <v>1796</v>
      </c>
    </row>
    <row r="74" spans="1:8" s="30" customFormat="1" ht="78.75">
      <c r="A74" s="319">
        <v>69</v>
      </c>
      <c r="B74" s="321" t="s">
        <v>1567</v>
      </c>
      <c r="C74" s="321" t="s">
        <v>1424</v>
      </c>
      <c r="D74" s="321" t="s">
        <v>1283</v>
      </c>
      <c r="E74" s="412" t="s">
        <v>1284</v>
      </c>
      <c r="F74" s="412" t="s">
        <v>1640</v>
      </c>
      <c r="G74" s="418">
        <v>110000000</v>
      </c>
      <c r="H74" s="319" t="s">
        <v>1796</v>
      </c>
    </row>
    <row r="75" spans="1:8" s="30" customFormat="1" ht="47.25">
      <c r="A75" s="319">
        <v>70</v>
      </c>
      <c r="B75" s="321" t="s">
        <v>1568</v>
      </c>
      <c r="C75" s="321" t="s">
        <v>1285</v>
      </c>
      <c r="D75" s="321" t="s">
        <v>1286</v>
      </c>
      <c r="E75" s="412" t="s">
        <v>1287</v>
      </c>
      <c r="F75" s="412" t="s">
        <v>1414</v>
      </c>
      <c r="G75" s="418">
        <v>120000000</v>
      </c>
      <c r="H75" s="319" t="s">
        <v>1796</v>
      </c>
    </row>
    <row r="76" spans="1:8" s="30" customFormat="1" ht="63">
      <c r="A76" s="319">
        <v>71</v>
      </c>
      <c r="B76" s="321" t="s">
        <v>1569</v>
      </c>
      <c r="C76" s="321" t="s">
        <v>1288</v>
      </c>
      <c r="D76" s="321" t="s">
        <v>1289</v>
      </c>
      <c r="E76" s="412" t="s">
        <v>1290</v>
      </c>
      <c r="F76" s="412" t="s">
        <v>1291</v>
      </c>
      <c r="G76" s="418">
        <v>20000000</v>
      </c>
      <c r="H76" s="319" t="s">
        <v>1799</v>
      </c>
    </row>
    <row r="77" spans="1:8" s="30" customFormat="1" ht="47.25">
      <c r="A77" s="319">
        <v>72</v>
      </c>
      <c r="B77" s="321" t="s">
        <v>1570</v>
      </c>
      <c r="C77" s="321" t="s">
        <v>1292</v>
      </c>
      <c r="D77" s="321" t="s">
        <v>1293</v>
      </c>
      <c r="E77" s="412" t="s">
        <v>1294</v>
      </c>
      <c r="F77" s="412" t="s">
        <v>1641</v>
      </c>
      <c r="G77" s="418">
        <v>117000000</v>
      </c>
      <c r="H77" s="319" t="s">
        <v>1799</v>
      </c>
    </row>
    <row r="78" spans="1:8" s="30" customFormat="1" ht="63">
      <c r="A78" s="319">
        <v>73</v>
      </c>
      <c r="B78" s="321" t="s">
        <v>1571</v>
      </c>
      <c r="C78" s="321" t="s">
        <v>1295</v>
      </c>
      <c r="D78" s="321" t="s">
        <v>1296</v>
      </c>
      <c r="E78" s="412" t="s">
        <v>1297</v>
      </c>
      <c r="F78" s="412" t="s">
        <v>1427</v>
      </c>
      <c r="G78" s="418">
        <v>22000000</v>
      </c>
      <c r="H78" s="319" t="s">
        <v>1799</v>
      </c>
    </row>
    <row r="79" spans="1:8" s="30" customFormat="1" ht="63">
      <c r="A79" s="319">
        <v>74</v>
      </c>
      <c r="B79" s="321" t="s">
        <v>1574</v>
      </c>
      <c r="C79" s="321" t="s">
        <v>1301</v>
      </c>
      <c r="D79" s="321" t="s">
        <v>1432</v>
      </c>
      <c r="E79" s="412" t="s">
        <v>1573</v>
      </c>
      <c r="F79" s="412" t="s">
        <v>1427</v>
      </c>
      <c r="G79" s="418">
        <v>20000000</v>
      </c>
      <c r="H79" s="319" t="s">
        <v>1799</v>
      </c>
    </row>
    <row r="80" spans="1:8" s="30" customFormat="1" ht="47.25">
      <c r="A80" s="319">
        <v>75</v>
      </c>
      <c r="B80" s="321" t="s">
        <v>1577</v>
      </c>
      <c r="C80" s="321" t="s">
        <v>1683</v>
      </c>
      <c r="D80" s="321" t="s">
        <v>1308</v>
      </c>
      <c r="E80" s="412" t="s">
        <v>1309</v>
      </c>
      <c r="F80" s="412" t="s">
        <v>1411</v>
      </c>
      <c r="G80" s="418">
        <v>20000000</v>
      </c>
      <c r="H80" s="319" t="s">
        <v>1799</v>
      </c>
    </row>
    <row r="81" spans="1:8" s="30" customFormat="1" ht="78.75">
      <c r="A81" s="319">
        <v>76</v>
      </c>
      <c r="B81" s="321" t="s">
        <v>1578</v>
      </c>
      <c r="C81" s="321" t="s">
        <v>1310</v>
      </c>
      <c r="D81" s="321" t="s">
        <v>1646</v>
      </c>
      <c r="E81" s="412" t="s">
        <v>1311</v>
      </c>
      <c r="F81" s="412" t="s">
        <v>1412</v>
      </c>
      <c r="G81" s="418">
        <v>80000000</v>
      </c>
      <c r="H81" s="319" t="s">
        <v>1799</v>
      </c>
    </row>
    <row r="82" spans="1:8" s="30" customFormat="1" ht="47.25">
      <c r="A82" s="319">
        <v>77</v>
      </c>
      <c r="B82" s="321" t="s">
        <v>1579</v>
      </c>
      <c r="C82" s="321" t="s">
        <v>1682</v>
      </c>
      <c r="D82" s="321" t="s">
        <v>1312</v>
      </c>
      <c r="E82" s="412" t="s">
        <v>1313</v>
      </c>
      <c r="F82" s="412" t="s">
        <v>1409</v>
      </c>
      <c r="G82" s="418">
        <v>20000000</v>
      </c>
      <c r="H82" s="319" t="s">
        <v>1799</v>
      </c>
    </row>
    <row r="83" spans="1:8" s="30" customFormat="1" ht="47.25">
      <c r="A83" s="319">
        <v>78</v>
      </c>
      <c r="B83" s="321" t="s">
        <v>1580</v>
      </c>
      <c r="C83" s="321" t="s">
        <v>1314</v>
      </c>
      <c r="D83" s="321" t="s">
        <v>1315</v>
      </c>
      <c r="E83" s="412" t="s">
        <v>1316</v>
      </c>
      <c r="F83" s="412" t="s">
        <v>1409</v>
      </c>
      <c r="G83" s="418">
        <v>23000000</v>
      </c>
      <c r="H83" s="319" t="s">
        <v>1799</v>
      </c>
    </row>
    <row r="84" spans="1:8" s="30" customFormat="1" ht="63">
      <c r="A84" s="319">
        <v>79</v>
      </c>
      <c r="B84" s="321" t="s">
        <v>1582</v>
      </c>
      <c r="C84" s="321" t="s">
        <v>1462</v>
      </c>
      <c r="D84" s="321" t="s">
        <v>525</v>
      </c>
      <c r="E84" s="321" t="s">
        <v>1317</v>
      </c>
      <c r="F84" s="412" t="s">
        <v>1428</v>
      </c>
      <c r="G84" s="418">
        <v>22000000</v>
      </c>
      <c r="H84" s="319" t="s">
        <v>1799</v>
      </c>
    </row>
    <row r="85" spans="1:8" s="30" customFormat="1" ht="78.75">
      <c r="A85" s="319">
        <v>80</v>
      </c>
      <c r="B85" s="321" t="s">
        <v>1583</v>
      </c>
      <c r="C85" s="321" t="s">
        <v>1318</v>
      </c>
      <c r="D85" s="321" t="s">
        <v>1647</v>
      </c>
      <c r="E85" s="321" t="s">
        <v>1319</v>
      </c>
      <c r="F85" s="321" t="s">
        <v>1320</v>
      </c>
      <c r="G85" s="418">
        <v>90000000</v>
      </c>
      <c r="H85" s="319" t="s">
        <v>1799</v>
      </c>
    </row>
    <row r="86" spans="1:8" s="30" customFormat="1" ht="63">
      <c r="A86" s="319">
        <v>81</v>
      </c>
      <c r="B86" s="321" t="s">
        <v>1585</v>
      </c>
      <c r="C86" s="321" t="s">
        <v>1679</v>
      </c>
      <c r="D86" s="297" t="s">
        <v>510</v>
      </c>
      <c r="E86" s="297" t="s">
        <v>1713</v>
      </c>
      <c r="F86" s="321" t="s">
        <v>1433</v>
      </c>
      <c r="G86" s="418">
        <v>20000000</v>
      </c>
      <c r="H86" s="319" t="s">
        <v>1799</v>
      </c>
    </row>
    <row r="87" spans="1:8" s="30" customFormat="1" ht="47.25">
      <c r="A87" s="319">
        <v>82</v>
      </c>
      <c r="B87" s="319" t="s">
        <v>1586</v>
      </c>
      <c r="C87" s="297" t="s">
        <v>1677</v>
      </c>
      <c r="D87" s="321" t="s">
        <v>1649</v>
      </c>
      <c r="E87" s="321" t="s">
        <v>1405</v>
      </c>
      <c r="F87" s="321" t="s">
        <v>1407</v>
      </c>
      <c r="G87" s="418">
        <v>116000000</v>
      </c>
      <c r="H87" s="319" t="s">
        <v>1796</v>
      </c>
    </row>
    <row r="88" spans="1:8" ht="27" customHeight="1">
      <c r="A88" s="319"/>
      <c r="B88" s="484" t="s">
        <v>2041</v>
      </c>
      <c r="C88" s="484"/>
      <c r="D88" s="484"/>
      <c r="E88" s="484"/>
      <c r="F88" s="484"/>
      <c r="G88" s="372">
        <f>SUM(G6:G87)</f>
        <v>5080000000</v>
      </c>
      <c r="H88" s="283"/>
    </row>
    <row r="90" spans="1:8" ht="18.75">
      <c r="F90" s="485" t="s">
        <v>2044</v>
      </c>
      <c r="G90" s="486"/>
      <c r="H90" s="486"/>
    </row>
    <row r="91" spans="1:8" ht="153" customHeight="1">
      <c r="F91" s="487" t="s">
        <v>2045</v>
      </c>
      <c r="G91" s="487"/>
      <c r="H91" s="487"/>
    </row>
  </sheetData>
  <autoFilter ref="A5:H88"/>
  <mergeCells count="9">
    <mergeCell ref="B88:F88"/>
    <mergeCell ref="F90:H90"/>
    <mergeCell ref="F91:H91"/>
    <mergeCell ref="A1:C1"/>
    <mergeCell ref="F1:H1"/>
    <mergeCell ref="A2:C2"/>
    <mergeCell ref="F2:H2"/>
    <mergeCell ref="A3:D3"/>
    <mergeCell ref="A4:H4"/>
  </mergeCells>
  <dataValidations count="1">
    <dataValidation type="list" allowBlank="1" sqref="E50:E54">
      <formula1>#REF!</formula1>
    </dataValidation>
  </dataValidations>
  <pageMargins left="0.39370078740157483" right="0.19685039370078741" top="0.47244094488188981" bottom="0.31496062992125984" header="0" footer="0"/>
  <pageSetup paperSize="9" scale="99" fitToHeight="0" orientation="landscape" r:id="rId1"/>
  <headerFooter alignWithMargins="0">
    <oddFooter>&amp;R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dimension ref="A1:N20"/>
  <sheetViews>
    <sheetView tabSelected="1" topLeftCell="A3" zoomScale="70" zoomScaleNormal="70" workbookViewId="0">
      <selection activeCell="C8" sqref="C8"/>
    </sheetView>
  </sheetViews>
  <sheetFormatPr defaultColWidth="29.6640625" defaultRowHeight="15.75"/>
  <cols>
    <col min="1" max="1" width="4.44140625" style="363" customWidth="1"/>
    <col min="2" max="2" width="13" style="258" customWidth="1"/>
    <col min="3" max="3" width="29.6640625" style="31" customWidth="1"/>
    <col min="4" max="4" width="14.44140625" style="255" customWidth="1"/>
    <col min="5" max="5" width="21.109375" style="255" customWidth="1"/>
    <col min="6" max="6" width="29.6640625" style="255" hidden="1" customWidth="1"/>
    <col min="7" max="7" width="31.88671875" style="256" customWidth="1"/>
    <col min="8" max="8" width="11" style="307" customWidth="1"/>
    <col min="9" max="9" width="12.77734375" style="401" bestFit="1" customWidth="1"/>
    <col min="10" max="10" width="14.88671875" style="463" bestFit="1" customWidth="1"/>
    <col min="11" max="11" width="25.77734375" style="7" hidden="1" customWidth="1"/>
    <col min="12" max="14" width="29.6640625" style="7" hidden="1" customWidth="1"/>
    <col min="15" max="16384" width="29.6640625" style="31"/>
  </cols>
  <sheetData>
    <row r="1" spans="1:14">
      <c r="A1" s="480" t="s">
        <v>2</v>
      </c>
      <c r="B1" s="480"/>
      <c r="C1" s="480"/>
      <c r="D1" s="254"/>
      <c r="E1" s="255" t="s">
        <v>2033</v>
      </c>
      <c r="G1" s="481" t="s">
        <v>1</v>
      </c>
      <c r="H1" s="481"/>
      <c r="I1" s="481"/>
      <c r="J1" s="481"/>
    </row>
    <row r="2" spans="1:14">
      <c r="A2" s="480" t="s">
        <v>3</v>
      </c>
      <c r="B2" s="480"/>
      <c r="C2" s="480"/>
      <c r="D2" s="254"/>
      <c r="G2" s="481" t="s">
        <v>4</v>
      </c>
      <c r="H2" s="481"/>
      <c r="I2" s="481"/>
      <c r="J2" s="481"/>
    </row>
    <row r="3" spans="1:14">
      <c r="A3" s="482"/>
      <c r="B3" s="482"/>
      <c r="C3" s="482"/>
      <c r="D3" s="482"/>
    </row>
    <row r="4" spans="1:14" s="7" customFormat="1" ht="22.5">
      <c r="A4" s="491" t="s">
        <v>1650</v>
      </c>
      <c r="B4" s="491"/>
      <c r="C4" s="491"/>
      <c r="D4" s="491"/>
      <c r="E4" s="491"/>
      <c r="F4" s="483"/>
      <c r="G4" s="491"/>
      <c r="H4" s="491"/>
      <c r="I4" s="491"/>
      <c r="J4" s="491"/>
      <c r="K4" s="439"/>
      <c r="L4" s="439"/>
      <c r="M4" s="439"/>
      <c r="N4" s="439"/>
    </row>
    <row r="5" spans="1:14" s="250" customFormat="1" ht="97.5" customHeight="1">
      <c r="A5" s="283" t="s">
        <v>8</v>
      </c>
      <c r="B5" s="283" t="s">
        <v>0</v>
      </c>
      <c r="C5" s="283" t="s">
        <v>5</v>
      </c>
      <c r="D5" s="283" t="s">
        <v>6</v>
      </c>
      <c r="E5" s="410" t="s">
        <v>7</v>
      </c>
      <c r="F5" s="283" t="s">
        <v>11</v>
      </c>
      <c r="G5" s="283" t="s">
        <v>1611</v>
      </c>
      <c r="H5" s="308" t="s">
        <v>10</v>
      </c>
      <c r="I5" s="411" t="s">
        <v>1789</v>
      </c>
      <c r="J5" s="283" t="s">
        <v>1728</v>
      </c>
      <c r="K5" s="442" t="s">
        <v>1956</v>
      </c>
      <c r="L5" s="287" t="s">
        <v>1957</v>
      </c>
      <c r="M5" s="287" t="s">
        <v>1958</v>
      </c>
      <c r="N5" s="287" t="s">
        <v>1959</v>
      </c>
    </row>
    <row r="6" spans="1:14" s="380" customFormat="1" ht="15.75" customHeight="1">
      <c r="A6" s="557" t="s">
        <v>2057</v>
      </c>
      <c r="B6" s="490"/>
      <c r="C6" s="490"/>
      <c r="D6" s="490"/>
      <c r="E6" s="433"/>
      <c r="F6" s="433"/>
      <c r="G6" s="434"/>
      <c r="H6" s="460">
        <f>SUM(H7:H18)</f>
        <v>833000000</v>
      </c>
      <c r="I6" s="423"/>
      <c r="J6" s="423"/>
      <c r="K6" s="426"/>
      <c r="L6" s="379"/>
      <c r="M6" s="379"/>
      <c r="N6" s="379"/>
    </row>
    <row r="7" spans="1:14" s="380" customFormat="1" ht="78.75">
      <c r="A7" s="281" t="s">
        <v>1816</v>
      </c>
      <c r="B7" s="281" t="s">
        <v>1376</v>
      </c>
      <c r="C7" s="285" t="s">
        <v>1746</v>
      </c>
      <c r="D7" s="285" t="s">
        <v>42</v>
      </c>
      <c r="E7" s="427" t="s">
        <v>1691</v>
      </c>
      <c r="F7" s="286" t="s">
        <v>43</v>
      </c>
      <c r="G7" s="286" t="s">
        <v>1612</v>
      </c>
      <c r="H7" s="461">
        <v>35000000</v>
      </c>
      <c r="I7" s="281" t="s">
        <v>1796</v>
      </c>
      <c r="J7" s="281" t="s">
        <v>1729</v>
      </c>
      <c r="K7" s="425" t="s">
        <v>1968</v>
      </c>
      <c r="L7" s="280" t="s">
        <v>1969</v>
      </c>
      <c r="M7" s="280" t="s">
        <v>1970</v>
      </c>
      <c r="N7" s="381" t="s">
        <v>1971</v>
      </c>
    </row>
    <row r="8" spans="1:14" s="386" customFormat="1" ht="126">
      <c r="A8" s="281" t="s">
        <v>1814</v>
      </c>
      <c r="B8" s="281" t="s">
        <v>1377</v>
      </c>
      <c r="C8" s="285" t="s">
        <v>44</v>
      </c>
      <c r="D8" s="285" t="s">
        <v>45</v>
      </c>
      <c r="E8" s="424" t="s">
        <v>46</v>
      </c>
      <c r="F8" s="293" t="s">
        <v>1486</v>
      </c>
      <c r="G8" s="285" t="s">
        <v>1613</v>
      </c>
      <c r="H8" s="252">
        <v>120000000</v>
      </c>
      <c r="I8" s="281" t="s">
        <v>1799</v>
      </c>
      <c r="J8" s="281" t="s">
        <v>2018</v>
      </c>
      <c r="K8" s="426"/>
      <c r="L8" s="379"/>
      <c r="M8" s="379"/>
      <c r="N8" s="379"/>
    </row>
    <row r="9" spans="1:14" s="386" customFormat="1" ht="141.75">
      <c r="A9" s="281" t="s">
        <v>1815</v>
      </c>
      <c r="B9" s="281" t="s">
        <v>1378</v>
      </c>
      <c r="C9" s="285" t="s">
        <v>1685</v>
      </c>
      <c r="D9" s="285" t="s">
        <v>1259</v>
      </c>
      <c r="E9" s="427" t="s">
        <v>47</v>
      </c>
      <c r="F9" s="293" t="s">
        <v>1487</v>
      </c>
      <c r="G9" s="286" t="s">
        <v>1614</v>
      </c>
      <c r="H9" s="252">
        <v>135000000</v>
      </c>
      <c r="I9" s="281" t="s">
        <v>1796</v>
      </c>
      <c r="J9" s="281" t="s">
        <v>2018</v>
      </c>
      <c r="K9" s="426"/>
      <c r="L9" s="379"/>
      <c r="M9" s="379"/>
      <c r="N9" s="379"/>
    </row>
    <row r="10" spans="1:14" s="386" customFormat="1" ht="189">
      <c r="A10" s="281" t="s">
        <v>1817</v>
      </c>
      <c r="B10" s="281" t="s">
        <v>1380</v>
      </c>
      <c r="C10" s="285" t="s">
        <v>53</v>
      </c>
      <c r="D10" s="285" t="s">
        <v>54</v>
      </c>
      <c r="E10" s="427" t="s">
        <v>55</v>
      </c>
      <c r="F10" s="293" t="s">
        <v>56</v>
      </c>
      <c r="G10" s="286" t="s">
        <v>60</v>
      </c>
      <c r="H10" s="252">
        <v>36000000</v>
      </c>
      <c r="I10" s="281" t="s">
        <v>2046</v>
      </c>
      <c r="J10" s="281" t="s">
        <v>2018</v>
      </c>
      <c r="K10" s="426" t="s">
        <v>1965</v>
      </c>
      <c r="L10" s="379" t="s">
        <v>1966</v>
      </c>
      <c r="M10" s="379" t="s">
        <v>1967</v>
      </c>
      <c r="N10" s="379"/>
    </row>
    <row r="11" spans="1:14" s="386" customFormat="1" ht="189">
      <c r="A11" s="281" t="s">
        <v>1813</v>
      </c>
      <c r="B11" s="281" t="s">
        <v>1383</v>
      </c>
      <c r="C11" s="285" t="s">
        <v>64</v>
      </c>
      <c r="D11" s="285" t="s">
        <v>65</v>
      </c>
      <c r="E11" s="427" t="s">
        <v>1490</v>
      </c>
      <c r="F11" s="293" t="s">
        <v>1489</v>
      </c>
      <c r="G11" s="286" t="s">
        <v>1435</v>
      </c>
      <c r="H11" s="252">
        <v>42000000</v>
      </c>
      <c r="I11" s="281" t="s">
        <v>1799</v>
      </c>
      <c r="J11" s="281" t="s">
        <v>2018</v>
      </c>
      <c r="K11" s="426"/>
      <c r="L11" s="379"/>
      <c r="M11" s="379"/>
      <c r="N11" s="379"/>
    </row>
    <row r="12" spans="1:14" s="386" customFormat="1" ht="78.75">
      <c r="A12" s="281" t="s">
        <v>1833</v>
      </c>
      <c r="B12" s="281" t="s">
        <v>1417</v>
      </c>
      <c r="C12" s="285" t="s">
        <v>66</v>
      </c>
      <c r="D12" s="285" t="s">
        <v>67</v>
      </c>
      <c r="E12" s="427" t="s">
        <v>1740</v>
      </c>
      <c r="F12" s="293" t="s">
        <v>68</v>
      </c>
      <c r="G12" s="286" t="s">
        <v>1435</v>
      </c>
      <c r="H12" s="252">
        <v>42000000</v>
      </c>
      <c r="I12" s="281" t="s">
        <v>1799</v>
      </c>
      <c r="J12" s="281" t="s">
        <v>2018</v>
      </c>
      <c r="K12" s="426"/>
      <c r="L12" s="379"/>
      <c r="M12" s="379"/>
      <c r="N12" s="379"/>
    </row>
    <row r="13" spans="1:14" s="386" customFormat="1" ht="47.25">
      <c r="A13" s="281" t="s">
        <v>1834</v>
      </c>
      <c r="B13" s="281" t="s">
        <v>1418</v>
      </c>
      <c r="C13" s="285" t="s">
        <v>69</v>
      </c>
      <c r="D13" s="285" t="s">
        <v>70</v>
      </c>
      <c r="E13" s="427" t="s">
        <v>1741</v>
      </c>
      <c r="F13" s="293" t="s">
        <v>71</v>
      </c>
      <c r="G13" s="286" t="s">
        <v>1435</v>
      </c>
      <c r="H13" s="252">
        <v>42000000</v>
      </c>
      <c r="I13" s="281" t="s">
        <v>1799</v>
      </c>
      <c r="J13" s="281" t="s">
        <v>2018</v>
      </c>
      <c r="K13" s="426"/>
      <c r="L13" s="379"/>
      <c r="M13" s="379"/>
      <c r="N13" s="379"/>
    </row>
    <row r="14" spans="1:14" s="386" customFormat="1" ht="63">
      <c r="A14" s="281" t="s">
        <v>1835</v>
      </c>
      <c r="B14" s="281" t="s">
        <v>1419</v>
      </c>
      <c r="C14" s="285" t="s">
        <v>72</v>
      </c>
      <c r="D14" s="285" t="s">
        <v>73</v>
      </c>
      <c r="E14" s="427" t="s">
        <v>1742</v>
      </c>
      <c r="F14" s="293" t="s">
        <v>74</v>
      </c>
      <c r="G14" s="286" t="s">
        <v>1435</v>
      </c>
      <c r="H14" s="252">
        <v>42000000</v>
      </c>
      <c r="I14" s="281" t="s">
        <v>1799</v>
      </c>
      <c r="J14" s="281" t="s">
        <v>2018</v>
      </c>
      <c r="K14" s="426"/>
      <c r="L14" s="379"/>
      <c r="M14" s="379"/>
      <c r="N14" s="379"/>
    </row>
    <row r="15" spans="1:14" s="386" customFormat="1" ht="78.75">
      <c r="A15" s="281" t="s">
        <v>1836</v>
      </c>
      <c r="B15" s="281" t="s">
        <v>1420</v>
      </c>
      <c r="C15" s="285" t="s">
        <v>75</v>
      </c>
      <c r="D15" s="285" t="s">
        <v>76</v>
      </c>
      <c r="E15" s="427" t="s">
        <v>77</v>
      </c>
      <c r="F15" s="293" t="s">
        <v>78</v>
      </c>
      <c r="G15" s="286" t="s">
        <v>1435</v>
      </c>
      <c r="H15" s="252">
        <v>42000000</v>
      </c>
      <c r="I15" s="281" t="s">
        <v>1796</v>
      </c>
      <c r="J15" s="281" t="s">
        <v>2018</v>
      </c>
      <c r="K15" s="426"/>
      <c r="L15" s="379"/>
      <c r="M15" s="379"/>
      <c r="N15" s="379"/>
    </row>
    <row r="16" spans="1:14" s="386" customFormat="1" ht="94.5">
      <c r="A16" s="281" t="s">
        <v>1837</v>
      </c>
      <c r="B16" s="281" t="s">
        <v>1421</v>
      </c>
      <c r="C16" s="285" t="s">
        <v>79</v>
      </c>
      <c r="D16" s="285" t="s">
        <v>80</v>
      </c>
      <c r="E16" s="427" t="s">
        <v>81</v>
      </c>
      <c r="F16" s="293" t="s">
        <v>82</v>
      </c>
      <c r="G16" s="286" t="s">
        <v>1435</v>
      </c>
      <c r="H16" s="252">
        <v>42000000</v>
      </c>
      <c r="I16" s="281" t="s">
        <v>1799</v>
      </c>
      <c r="J16" s="281" t="s">
        <v>2018</v>
      </c>
      <c r="K16" s="426"/>
      <c r="L16" s="379"/>
      <c r="M16" s="379"/>
      <c r="N16" s="379"/>
    </row>
    <row r="17" spans="1:14" s="387" customFormat="1" ht="135">
      <c r="A17" s="281" t="s">
        <v>1838</v>
      </c>
      <c r="B17" s="285" t="s">
        <v>1491</v>
      </c>
      <c r="C17" s="285" t="s">
        <v>1760</v>
      </c>
      <c r="D17" s="285" t="s">
        <v>83</v>
      </c>
      <c r="E17" s="429" t="s">
        <v>84</v>
      </c>
      <c r="F17" s="430" t="s">
        <v>85</v>
      </c>
      <c r="G17" s="430" t="s">
        <v>86</v>
      </c>
      <c r="H17" s="462">
        <v>220000000</v>
      </c>
      <c r="I17" s="281" t="s">
        <v>1796</v>
      </c>
      <c r="J17" s="281" t="s">
        <v>2018</v>
      </c>
      <c r="K17" s="425" t="s">
        <v>2023</v>
      </c>
      <c r="L17" s="280" t="s">
        <v>2024</v>
      </c>
      <c r="M17" s="280" t="s">
        <v>2025</v>
      </c>
      <c r="N17" s="381" t="s">
        <v>2026</v>
      </c>
    </row>
    <row r="18" spans="1:14" s="380" customFormat="1" ht="110.25">
      <c r="A18" s="281" t="s">
        <v>1839</v>
      </c>
      <c r="B18" s="281" t="s">
        <v>1492</v>
      </c>
      <c r="C18" s="285" t="s">
        <v>87</v>
      </c>
      <c r="D18" s="285" t="s">
        <v>88</v>
      </c>
      <c r="E18" s="424" t="s">
        <v>89</v>
      </c>
      <c r="F18" s="285" t="s">
        <v>90</v>
      </c>
      <c r="G18" s="285" t="s">
        <v>91</v>
      </c>
      <c r="H18" s="252">
        <v>35000000</v>
      </c>
      <c r="I18" s="281" t="s">
        <v>1796</v>
      </c>
      <c r="J18" s="281" t="s">
        <v>1729</v>
      </c>
      <c r="K18" s="426" t="s">
        <v>1961</v>
      </c>
      <c r="L18" s="379" t="s">
        <v>1962</v>
      </c>
      <c r="M18" s="379" t="s">
        <v>1963</v>
      </c>
      <c r="N18" s="381" t="s">
        <v>1964</v>
      </c>
    </row>
    <row r="19" spans="1:14" s="260" customFormat="1" ht="15.6" hidden="1" customHeight="1">
      <c r="A19" s="281"/>
      <c r="B19" s="558" t="s">
        <v>1485</v>
      </c>
      <c r="C19" s="435"/>
      <c r="D19" s="435"/>
      <c r="E19" s="435"/>
      <c r="F19" s="435"/>
      <c r="G19" s="436"/>
      <c r="H19" s="431" t="e">
        <f>SUM(#REF!+#REF!+#REF!+#REF!+#REF!+#REF!+#REF!+#REF!+#REF!+#REF!+#REF!+#REF!+#REF!+H6+#REF!)</f>
        <v>#REF!</v>
      </c>
      <c r="I19" s="423"/>
      <c r="J19" s="432"/>
      <c r="K19" s="443"/>
      <c r="L19" s="297"/>
      <c r="M19" s="297"/>
      <c r="N19" s="297" t="s">
        <v>40</v>
      </c>
    </row>
    <row r="20" spans="1:14" s="260" customFormat="1" ht="15.6" hidden="1" customHeight="1">
      <c r="A20" s="444" t="s">
        <v>1738</v>
      </c>
      <c r="B20" s="444"/>
      <c r="C20" s="444"/>
      <c r="D20" s="444"/>
      <c r="E20" s="444"/>
      <c r="F20" s="444"/>
      <c r="G20" s="444"/>
      <c r="H20" s="444"/>
      <c r="I20" s="444"/>
      <c r="J20" s="444"/>
      <c r="K20" s="439"/>
      <c r="L20" s="439"/>
      <c r="M20" s="439"/>
      <c r="N20" s="439"/>
    </row>
  </sheetData>
  <autoFilter ref="A5:N20">
    <filterColumn colId="9">
      <customFilters and="1">
        <customFilter operator="notEqual" val=" "/>
      </customFilters>
    </filterColumn>
  </autoFilter>
  <mergeCells count="7">
    <mergeCell ref="A6:D6"/>
    <mergeCell ref="A1:C1"/>
    <mergeCell ref="A2:C2"/>
    <mergeCell ref="G1:J1"/>
    <mergeCell ref="G2:J2"/>
    <mergeCell ref="A3:D3"/>
    <mergeCell ref="A4:J4"/>
  </mergeCells>
  <hyperlinks>
    <hyperlink ref="N17" r:id="rId1" display="https://www.mdpi.com/2076-3417/12/4/2222_x000a__x000a__x000a__x000a_"/>
  </hyperlinks>
  <pageMargins left="0.41" right="0.19" top="0.46" bottom="0.15" header="0" footer="0"/>
  <pageSetup paperSize="9" orientation="landscape" r:id="rId2"/>
  <headerFooter alignWithMargins="0">
    <oddFooter>&amp;R
&amp;P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00"/>
  <sheetViews>
    <sheetView topLeftCell="A6" zoomScale="80" zoomScaleNormal="80" workbookViewId="0">
      <selection activeCell="A9" sqref="A9"/>
    </sheetView>
  </sheetViews>
  <sheetFormatPr defaultRowHeight="15"/>
  <cols>
    <col min="1" max="1" width="4.5546875" customWidth="1"/>
    <col min="2" max="2" width="10.6640625" customWidth="1"/>
    <col min="3" max="3" width="24.109375" customWidth="1"/>
    <col min="4" max="4" width="18.77734375" customWidth="1"/>
    <col min="5" max="5" width="23.5546875" customWidth="1"/>
    <col min="6" max="6" width="46" customWidth="1"/>
    <col min="7" max="7" width="23.44140625" customWidth="1"/>
    <col min="8" max="8" width="12.88671875" customWidth="1"/>
    <col min="10" max="11" width="8" customWidth="1"/>
  </cols>
  <sheetData>
    <row r="3" spans="1:11" ht="15.75">
      <c r="A3" s="496" t="s">
        <v>2</v>
      </c>
      <c r="B3" s="497"/>
      <c r="C3" s="497"/>
      <c r="D3" s="445"/>
      <c r="E3" s="446"/>
      <c r="F3" s="446"/>
      <c r="G3" s="498" t="s">
        <v>1</v>
      </c>
      <c r="H3" s="497"/>
      <c r="I3" s="497"/>
      <c r="J3" s="447"/>
      <c r="K3" s="59"/>
    </row>
    <row r="4" spans="1:11" ht="15.75">
      <c r="A4" s="496" t="s">
        <v>3</v>
      </c>
      <c r="B4" s="497"/>
      <c r="C4" s="497"/>
      <c r="D4" s="445"/>
      <c r="E4" s="446"/>
      <c r="F4" s="446"/>
      <c r="G4" s="498" t="s">
        <v>4</v>
      </c>
      <c r="H4" s="497"/>
      <c r="I4" s="497"/>
      <c r="J4" s="447"/>
      <c r="K4" s="59"/>
    </row>
    <row r="5" spans="1:11" ht="15.75">
      <c r="A5" s="499"/>
      <c r="B5" s="497"/>
      <c r="C5" s="497"/>
      <c r="D5" s="497"/>
      <c r="E5" s="446"/>
      <c r="F5" s="446"/>
      <c r="G5" s="448"/>
      <c r="H5" s="449"/>
      <c r="I5" s="450"/>
      <c r="J5" s="447"/>
      <c r="K5" s="59"/>
    </row>
    <row r="6" spans="1:11" ht="25.5">
      <c r="A6" s="500" t="s">
        <v>2047</v>
      </c>
      <c r="B6" s="500"/>
      <c r="C6" s="500"/>
      <c r="D6" s="500"/>
      <c r="E6" s="500"/>
      <c r="F6" s="500"/>
      <c r="G6" s="500"/>
      <c r="H6" s="500"/>
      <c r="I6" s="500"/>
      <c r="J6" s="500"/>
      <c r="K6" s="500"/>
    </row>
    <row r="7" spans="1:11" ht="47.25">
      <c r="A7" s="85" t="s">
        <v>8</v>
      </c>
      <c r="B7" s="85" t="s">
        <v>0</v>
      </c>
      <c r="C7" s="85" t="s">
        <v>5</v>
      </c>
      <c r="D7" s="85" t="s">
        <v>6</v>
      </c>
      <c r="E7" s="85" t="s">
        <v>7</v>
      </c>
      <c r="F7" s="85" t="s">
        <v>11</v>
      </c>
      <c r="G7" s="85" t="s">
        <v>1608</v>
      </c>
      <c r="H7" s="451" t="s">
        <v>10</v>
      </c>
      <c r="I7" s="85" t="s">
        <v>9</v>
      </c>
      <c r="J7" s="452" t="s">
        <v>2048</v>
      </c>
      <c r="K7" s="85" t="s">
        <v>1789</v>
      </c>
    </row>
    <row r="8" spans="1:11" ht="15.75">
      <c r="A8" s="492" t="s">
        <v>1822</v>
      </c>
      <c r="B8" s="493"/>
      <c r="C8" s="493"/>
      <c r="D8" s="493"/>
      <c r="E8" s="493"/>
      <c r="F8" s="493"/>
      <c r="G8" s="493"/>
      <c r="H8" s="453">
        <f>SUM(H10:H11)</f>
        <v>26000000</v>
      </c>
      <c r="I8" s="76"/>
      <c r="J8" s="454"/>
      <c r="K8" s="454"/>
    </row>
    <row r="9" spans="1:11" ht="94.5">
      <c r="A9" s="456">
        <v>2</v>
      </c>
      <c r="B9" s="74" t="s">
        <v>1594</v>
      </c>
      <c r="C9" s="422" t="s">
        <v>1775</v>
      </c>
      <c r="D9" s="422" t="s">
        <v>2050</v>
      </c>
      <c r="E9" s="232" t="s">
        <v>1777</v>
      </c>
      <c r="F9" s="116" t="s">
        <v>2051</v>
      </c>
      <c r="G9" s="116" t="s">
        <v>2052</v>
      </c>
      <c r="H9" s="457">
        <v>13000000</v>
      </c>
      <c r="I9" s="455" t="s">
        <v>2049</v>
      </c>
      <c r="J9" s="455" t="s">
        <v>2053</v>
      </c>
      <c r="K9" s="454" t="s">
        <v>1799</v>
      </c>
    </row>
    <row r="10" spans="1:11" ht="47.25">
      <c r="A10" s="41">
        <v>3</v>
      </c>
      <c r="B10" s="74" t="s">
        <v>1595</v>
      </c>
      <c r="C10" s="458" t="s">
        <v>1778</v>
      </c>
      <c r="D10" s="422" t="s">
        <v>358</v>
      </c>
      <c r="E10" s="422" t="s">
        <v>2054</v>
      </c>
      <c r="F10" s="422" t="s">
        <v>359</v>
      </c>
      <c r="G10" s="422" t="s">
        <v>2055</v>
      </c>
      <c r="H10" s="457">
        <v>13000000</v>
      </c>
      <c r="I10" s="455" t="s">
        <v>2049</v>
      </c>
      <c r="J10" s="455" t="s">
        <v>2053</v>
      </c>
      <c r="K10" s="454" t="s">
        <v>1799</v>
      </c>
    </row>
    <row r="11" spans="1:11" ht="63">
      <c r="A11" s="456">
        <v>4</v>
      </c>
      <c r="B11" s="74" t="s">
        <v>1596</v>
      </c>
      <c r="C11" s="422" t="s">
        <v>360</v>
      </c>
      <c r="D11" s="422" t="s">
        <v>361</v>
      </c>
      <c r="E11" s="116" t="s">
        <v>2056</v>
      </c>
      <c r="F11" s="422" t="s">
        <v>362</v>
      </c>
      <c r="G11" s="116" t="s">
        <v>1665</v>
      </c>
      <c r="H11" s="457">
        <v>13000000</v>
      </c>
      <c r="I11" s="455" t="s">
        <v>2049</v>
      </c>
      <c r="J11" s="455" t="s">
        <v>2053</v>
      </c>
      <c r="K11" s="454" t="s">
        <v>1799</v>
      </c>
    </row>
    <row r="12" spans="1:11" ht="15.75">
      <c r="A12" s="494"/>
      <c r="B12" s="495"/>
      <c r="C12" s="495"/>
      <c r="D12" s="495"/>
      <c r="E12" s="495"/>
      <c r="F12" s="495"/>
      <c r="G12" s="495"/>
      <c r="H12" s="495"/>
      <c r="I12" s="495"/>
      <c r="J12" s="447"/>
      <c r="K12" s="59"/>
    </row>
    <row r="13" spans="1:11" ht="15.75">
      <c r="A13" s="459"/>
      <c r="B13" s="459"/>
      <c r="C13" s="59"/>
      <c r="D13" s="446"/>
      <c r="E13" s="446"/>
      <c r="F13" s="446"/>
      <c r="G13" s="448"/>
      <c r="H13" s="449"/>
      <c r="I13" s="450"/>
      <c r="J13" s="447"/>
      <c r="K13" s="59"/>
    </row>
    <row r="14" spans="1:11" ht="15.75">
      <c r="A14" s="459"/>
      <c r="B14" s="459"/>
      <c r="C14" s="59"/>
      <c r="D14" s="446"/>
      <c r="E14" s="446"/>
      <c r="F14" s="446"/>
      <c r="G14" s="448"/>
      <c r="H14" s="449"/>
      <c r="I14" s="450"/>
      <c r="J14" s="447"/>
      <c r="K14" s="59"/>
    </row>
    <row r="15" spans="1:11" ht="15.75">
      <c r="A15" s="459"/>
      <c r="B15" s="459"/>
      <c r="C15" s="59"/>
      <c r="D15" s="446"/>
      <c r="E15" s="446"/>
      <c r="F15" s="446"/>
      <c r="G15" s="448"/>
      <c r="H15" s="449"/>
      <c r="I15" s="450"/>
      <c r="J15" s="447"/>
      <c r="K15" s="59"/>
    </row>
    <row r="16" spans="1:11" ht="15.75">
      <c r="A16" s="459"/>
      <c r="B16" s="459"/>
      <c r="C16" s="59"/>
      <c r="D16" s="446"/>
      <c r="E16" s="446"/>
      <c r="F16" s="446"/>
      <c r="G16" s="448"/>
      <c r="H16" s="449"/>
      <c r="I16" s="450"/>
      <c r="J16" s="447"/>
      <c r="K16" s="59"/>
    </row>
    <row r="17" spans="1:11" ht="15.75">
      <c r="A17" s="459"/>
      <c r="B17" s="459"/>
      <c r="C17" s="59"/>
      <c r="D17" s="446"/>
      <c r="E17" s="446"/>
      <c r="F17" s="446"/>
      <c r="G17" s="448"/>
      <c r="H17" s="449"/>
      <c r="I17" s="450"/>
      <c r="J17" s="447"/>
      <c r="K17" s="59"/>
    </row>
    <row r="18" spans="1:11" ht="15.75">
      <c r="A18" s="459"/>
      <c r="B18" s="459"/>
      <c r="C18" s="59"/>
      <c r="D18" s="446"/>
      <c r="E18" s="446"/>
      <c r="F18" s="446"/>
      <c r="G18" s="448"/>
      <c r="H18" s="449"/>
      <c r="I18" s="450"/>
      <c r="J18" s="447"/>
      <c r="K18" s="59"/>
    </row>
    <row r="19" spans="1:11" ht="15.75">
      <c r="A19" s="459"/>
      <c r="B19" s="459"/>
      <c r="C19" s="59"/>
      <c r="D19" s="446"/>
      <c r="E19" s="446"/>
      <c r="F19" s="446"/>
      <c r="G19" s="448"/>
      <c r="H19" s="449"/>
      <c r="I19" s="450"/>
      <c r="J19" s="447"/>
      <c r="K19" s="59"/>
    </row>
    <row r="20" spans="1:11" ht="15.75">
      <c r="A20" s="459"/>
      <c r="B20" s="459"/>
      <c r="C20" s="59"/>
      <c r="D20" s="446"/>
      <c r="E20" s="446"/>
      <c r="F20" s="446"/>
      <c r="G20" s="448"/>
      <c r="H20" s="449"/>
      <c r="I20" s="450"/>
      <c r="J20" s="447"/>
      <c r="K20" s="59"/>
    </row>
    <row r="21" spans="1:11" ht="15.75">
      <c r="A21" s="459"/>
      <c r="B21" s="459"/>
      <c r="C21" s="59"/>
      <c r="D21" s="446"/>
      <c r="E21" s="446"/>
      <c r="F21" s="446"/>
      <c r="G21" s="448"/>
      <c r="H21" s="449"/>
      <c r="I21" s="450"/>
      <c r="J21" s="447"/>
      <c r="K21" s="59"/>
    </row>
    <row r="22" spans="1:11" ht="15.75">
      <c r="A22" s="459"/>
      <c r="B22" s="459"/>
      <c r="C22" s="59"/>
      <c r="D22" s="446"/>
      <c r="E22" s="446"/>
      <c r="F22" s="446"/>
      <c r="G22" s="448"/>
      <c r="H22" s="449"/>
      <c r="I22" s="450"/>
      <c r="J22" s="447"/>
      <c r="K22" s="59"/>
    </row>
    <row r="23" spans="1:11" ht="15.75">
      <c r="A23" s="459"/>
      <c r="B23" s="459"/>
      <c r="C23" s="59"/>
      <c r="D23" s="446"/>
      <c r="E23" s="446"/>
      <c r="F23" s="446"/>
      <c r="G23" s="448"/>
      <c r="H23" s="449"/>
      <c r="I23" s="450"/>
      <c r="J23" s="447"/>
      <c r="K23" s="59"/>
    </row>
    <row r="24" spans="1:11" ht="15.75">
      <c r="A24" s="459"/>
      <c r="B24" s="459"/>
      <c r="C24" s="59"/>
      <c r="D24" s="446"/>
      <c r="E24" s="446"/>
      <c r="F24" s="446"/>
      <c r="G24" s="448"/>
      <c r="H24" s="449"/>
      <c r="I24" s="450"/>
      <c r="J24" s="447"/>
      <c r="K24" s="59"/>
    </row>
    <row r="25" spans="1:11" ht="15.75">
      <c r="A25" s="459"/>
      <c r="B25" s="459"/>
      <c r="C25" s="59"/>
      <c r="D25" s="446"/>
      <c r="E25" s="446"/>
      <c r="F25" s="446"/>
      <c r="G25" s="448"/>
      <c r="H25" s="449"/>
      <c r="I25" s="450"/>
      <c r="J25" s="447"/>
      <c r="K25" s="59"/>
    </row>
    <row r="26" spans="1:11" ht="15.75">
      <c r="A26" s="459"/>
      <c r="B26" s="459"/>
      <c r="C26" s="59"/>
      <c r="D26" s="446"/>
      <c r="E26" s="446"/>
      <c r="F26" s="446"/>
      <c r="G26" s="448"/>
      <c r="H26" s="449"/>
      <c r="I26" s="450"/>
      <c r="J26" s="447"/>
      <c r="K26" s="59"/>
    </row>
    <row r="27" spans="1:11" ht="15.75">
      <c r="A27" s="459"/>
      <c r="B27" s="459"/>
      <c r="C27" s="59"/>
      <c r="D27" s="446"/>
      <c r="E27" s="446"/>
      <c r="F27" s="446"/>
      <c r="G27" s="448"/>
      <c r="H27" s="449"/>
      <c r="I27" s="450"/>
      <c r="J27" s="447"/>
      <c r="K27" s="59"/>
    </row>
    <row r="28" spans="1:11" ht="15.75">
      <c r="A28" s="459"/>
      <c r="B28" s="459"/>
      <c r="C28" s="59"/>
      <c r="D28" s="446"/>
      <c r="E28" s="446"/>
      <c r="F28" s="446"/>
      <c r="G28" s="448"/>
      <c r="H28" s="449"/>
      <c r="I28" s="450"/>
      <c r="J28" s="447"/>
      <c r="K28" s="59"/>
    </row>
    <row r="29" spans="1:11" ht="15.75">
      <c r="A29" s="459"/>
      <c r="B29" s="459"/>
      <c r="C29" s="59"/>
      <c r="D29" s="446"/>
      <c r="E29" s="446"/>
      <c r="F29" s="446"/>
      <c r="G29" s="448"/>
      <c r="H29" s="449"/>
      <c r="I29" s="450"/>
      <c r="J29" s="447"/>
      <c r="K29" s="59"/>
    </row>
    <row r="30" spans="1:11" ht="15.75">
      <c r="A30" s="459"/>
      <c r="B30" s="459"/>
      <c r="C30" s="59"/>
      <c r="D30" s="446"/>
      <c r="E30" s="446"/>
      <c r="F30" s="446"/>
      <c r="G30" s="448"/>
      <c r="H30" s="449"/>
      <c r="I30" s="450"/>
      <c r="J30" s="447"/>
      <c r="K30" s="59"/>
    </row>
    <row r="31" spans="1:11" ht="15.75">
      <c r="A31" s="459"/>
      <c r="B31" s="459"/>
      <c r="C31" s="59"/>
      <c r="D31" s="446"/>
      <c r="E31" s="446"/>
      <c r="F31" s="446"/>
      <c r="G31" s="448"/>
      <c r="H31" s="449"/>
      <c r="I31" s="450"/>
      <c r="J31" s="447"/>
      <c r="K31" s="59"/>
    </row>
    <row r="32" spans="1:11" ht="15.75">
      <c r="A32" s="459"/>
      <c r="B32" s="459"/>
      <c r="C32" s="59"/>
      <c r="D32" s="446"/>
      <c r="E32" s="446"/>
      <c r="F32" s="446"/>
      <c r="G32" s="448"/>
      <c r="H32" s="449"/>
      <c r="I32" s="450"/>
      <c r="J32" s="447"/>
      <c r="K32" s="59"/>
    </row>
    <row r="33" spans="1:11" ht="15.75">
      <c r="A33" s="459"/>
      <c r="B33" s="459"/>
      <c r="C33" s="59"/>
      <c r="D33" s="446"/>
      <c r="E33" s="446"/>
      <c r="F33" s="446"/>
      <c r="G33" s="448"/>
      <c r="H33" s="449"/>
      <c r="I33" s="450"/>
      <c r="J33" s="447"/>
      <c r="K33" s="59"/>
    </row>
    <row r="34" spans="1:11" ht="15.75">
      <c r="A34" s="459"/>
      <c r="B34" s="459"/>
      <c r="C34" s="59"/>
      <c r="D34" s="446"/>
      <c r="E34" s="446"/>
      <c r="F34" s="446"/>
      <c r="G34" s="448"/>
      <c r="H34" s="449"/>
      <c r="I34" s="450"/>
      <c r="J34" s="447"/>
      <c r="K34" s="59"/>
    </row>
    <row r="35" spans="1:11" ht="15.75">
      <c r="A35" s="459"/>
      <c r="B35" s="459"/>
      <c r="C35" s="59"/>
      <c r="D35" s="446"/>
      <c r="E35" s="446"/>
      <c r="F35" s="446"/>
      <c r="G35" s="448"/>
      <c r="H35" s="449"/>
      <c r="I35" s="450"/>
      <c r="J35" s="447"/>
      <c r="K35" s="59"/>
    </row>
    <row r="36" spans="1:11" ht="15.75">
      <c r="A36" s="459"/>
      <c r="B36" s="459"/>
      <c r="C36" s="59"/>
      <c r="D36" s="446"/>
      <c r="E36" s="446"/>
      <c r="F36" s="446"/>
      <c r="G36" s="448"/>
      <c r="H36" s="449"/>
      <c r="I36" s="450"/>
      <c r="J36" s="447"/>
      <c r="K36" s="59"/>
    </row>
    <row r="37" spans="1:11" ht="15.75">
      <c r="A37" s="459"/>
      <c r="B37" s="459"/>
      <c r="C37" s="59"/>
      <c r="D37" s="446"/>
      <c r="E37" s="446"/>
      <c r="F37" s="446"/>
      <c r="G37" s="448"/>
      <c r="H37" s="449"/>
      <c r="I37" s="450"/>
      <c r="J37" s="447"/>
      <c r="K37" s="59"/>
    </row>
    <row r="38" spans="1:11" ht="15.75">
      <c r="A38" s="459"/>
      <c r="B38" s="459"/>
      <c r="C38" s="59"/>
      <c r="D38" s="446"/>
      <c r="E38" s="446"/>
      <c r="F38" s="446"/>
      <c r="G38" s="448"/>
      <c r="H38" s="449"/>
      <c r="I38" s="450"/>
      <c r="J38" s="447"/>
      <c r="K38" s="59"/>
    </row>
    <row r="39" spans="1:11" ht="15.75">
      <c r="A39" s="459"/>
      <c r="B39" s="459"/>
      <c r="C39" s="59"/>
      <c r="D39" s="446"/>
      <c r="E39" s="446"/>
      <c r="F39" s="446"/>
      <c r="G39" s="448"/>
      <c r="H39" s="449"/>
      <c r="I39" s="450"/>
      <c r="J39" s="447"/>
      <c r="K39" s="59"/>
    </row>
    <row r="40" spans="1:11" ht="15.75">
      <c r="A40" s="459"/>
      <c r="B40" s="459"/>
      <c r="C40" s="59"/>
      <c r="D40" s="446"/>
      <c r="E40" s="446"/>
      <c r="F40" s="446"/>
      <c r="G40" s="448"/>
      <c r="H40" s="449"/>
      <c r="I40" s="450"/>
      <c r="J40" s="447"/>
      <c r="K40" s="59"/>
    </row>
    <row r="41" spans="1:11" ht="15.75">
      <c r="A41" s="459"/>
      <c r="B41" s="459"/>
      <c r="C41" s="59"/>
      <c r="D41" s="446"/>
      <c r="E41" s="446"/>
      <c r="F41" s="446"/>
      <c r="G41" s="448"/>
      <c r="H41" s="449"/>
      <c r="I41" s="450"/>
      <c r="J41" s="447"/>
      <c r="K41" s="59"/>
    </row>
    <row r="42" spans="1:11" ht="15.75">
      <c r="A42" s="459"/>
      <c r="B42" s="459"/>
      <c r="C42" s="59"/>
      <c r="D42" s="446"/>
      <c r="E42" s="446"/>
      <c r="F42" s="446"/>
      <c r="G42" s="448"/>
      <c r="H42" s="449"/>
      <c r="I42" s="450"/>
      <c r="J42" s="447"/>
      <c r="K42" s="59"/>
    </row>
    <row r="43" spans="1:11" ht="15.75">
      <c r="A43" s="459"/>
      <c r="B43" s="459"/>
      <c r="C43" s="59"/>
      <c r="D43" s="446"/>
      <c r="E43" s="446"/>
      <c r="F43" s="446"/>
      <c r="G43" s="448"/>
      <c r="H43" s="449"/>
      <c r="I43" s="450"/>
      <c r="J43" s="447"/>
      <c r="K43" s="59"/>
    </row>
    <row r="44" spans="1:11" ht="15.75">
      <c r="A44" s="459"/>
      <c r="B44" s="459"/>
      <c r="C44" s="59"/>
      <c r="D44" s="446"/>
      <c r="E44" s="446"/>
      <c r="F44" s="446"/>
      <c r="G44" s="448"/>
      <c r="H44" s="449"/>
      <c r="I44" s="450"/>
      <c r="J44" s="447"/>
      <c r="K44" s="59"/>
    </row>
    <row r="45" spans="1:11" ht="15.75">
      <c r="A45" s="459"/>
      <c r="B45" s="459"/>
      <c r="C45" s="59"/>
      <c r="D45" s="446"/>
      <c r="E45" s="446"/>
      <c r="F45" s="446"/>
      <c r="G45" s="448"/>
      <c r="H45" s="449"/>
      <c r="I45" s="450"/>
      <c r="J45" s="447"/>
      <c r="K45" s="59"/>
    </row>
    <row r="46" spans="1:11" ht="15.75">
      <c r="A46" s="459"/>
      <c r="B46" s="459"/>
      <c r="C46" s="59"/>
      <c r="D46" s="446"/>
      <c r="E46" s="446"/>
      <c r="F46" s="446"/>
      <c r="G46" s="448"/>
      <c r="H46" s="449"/>
      <c r="I46" s="450"/>
      <c r="J46" s="447"/>
      <c r="K46" s="59"/>
    </row>
    <row r="47" spans="1:11" ht="15.75">
      <c r="A47" s="459"/>
      <c r="B47" s="459"/>
      <c r="C47" s="59"/>
      <c r="D47" s="446"/>
      <c r="E47" s="446"/>
      <c r="F47" s="446"/>
      <c r="G47" s="448"/>
      <c r="H47" s="449"/>
      <c r="I47" s="450"/>
      <c r="J47" s="447"/>
      <c r="K47" s="59"/>
    </row>
    <row r="48" spans="1:11" ht="15.75">
      <c r="A48" s="459"/>
      <c r="B48" s="459"/>
      <c r="C48" s="59"/>
      <c r="D48" s="446"/>
      <c r="E48" s="446"/>
      <c r="F48" s="446"/>
      <c r="G48" s="448"/>
      <c r="H48" s="449"/>
      <c r="I48" s="450"/>
      <c r="J48" s="447"/>
      <c r="K48" s="59"/>
    </row>
    <row r="49" spans="1:11" ht="15.75">
      <c r="A49" s="459"/>
      <c r="B49" s="459"/>
      <c r="C49" s="59"/>
      <c r="D49" s="446"/>
      <c r="E49" s="446"/>
      <c r="F49" s="446"/>
      <c r="G49" s="448"/>
      <c r="H49" s="449"/>
      <c r="I49" s="450"/>
      <c r="J49" s="447"/>
      <c r="K49" s="59"/>
    </row>
    <row r="50" spans="1:11" ht="15.75">
      <c r="A50" s="459"/>
      <c r="B50" s="459"/>
      <c r="C50" s="59"/>
      <c r="D50" s="446"/>
      <c r="E50" s="446"/>
      <c r="F50" s="446"/>
      <c r="G50" s="448"/>
      <c r="H50" s="449"/>
      <c r="I50" s="450"/>
      <c r="J50" s="447"/>
      <c r="K50" s="59"/>
    </row>
    <row r="51" spans="1:11" ht="15.75">
      <c r="A51" s="459"/>
      <c r="B51" s="459"/>
      <c r="C51" s="59"/>
      <c r="D51" s="446"/>
      <c r="E51" s="446"/>
      <c r="F51" s="446"/>
      <c r="G51" s="448"/>
      <c r="H51" s="449"/>
      <c r="I51" s="450"/>
      <c r="J51" s="447"/>
      <c r="K51" s="59"/>
    </row>
    <row r="52" spans="1:11" ht="15.75">
      <c r="A52" s="459"/>
      <c r="B52" s="459"/>
      <c r="C52" s="59"/>
      <c r="D52" s="446"/>
      <c r="E52" s="446"/>
      <c r="F52" s="446"/>
      <c r="G52" s="448"/>
      <c r="H52" s="449"/>
      <c r="I52" s="450"/>
      <c r="J52" s="447"/>
      <c r="K52" s="59"/>
    </row>
    <row r="53" spans="1:11" ht="15.75">
      <c r="A53" s="459"/>
      <c r="B53" s="459"/>
      <c r="C53" s="59"/>
      <c r="D53" s="446"/>
      <c r="E53" s="446"/>
      <c r="F53" s="446"/>
      <c r="G53" s="448"/>
      <c r="H53" s="449"/>
      <c r="I53" s="450"/>
      <c r="J53" s="447"/>
      <c r="K53" s="59"/>
    </row>
    <row r="54" spans="1:11" ht="15.75">
      <c r="A54" s="459"/>
      <c r="B54" s="459"/>
      <c r="C54" s="59"/>
      <c r="D54" s="446"/>
      <c r="E54" s="446"/>
      <c r="F54" s="446"/>
      <c r="G54" s="448"/>
      <c r="H54" s="449"/>
      <c r="I54" s="450"/>
      <c r="J54" s="447"/>
      <c r="K54" s="59"/>
    </row>
    <row r="55" spans="1:11" ht="15.75">
      <c r="A55" s="459"/>
      <c r="B55" s="459"/>
      <c r="C55" s="59"/>
      <c r="D55" s="446"/>
      <c r="E55" s="446"/>
      <c r="F55" s="446"/>
      <c r="G55" s="448"/>
      <c r="H55" s="449"/>
      <c r="I55" s="450"/>
      <c r="J55" s="447"/>
      <c r="K55" s="59"/>
    </row>
    <row r="56" spans="1:11" ht="15.75">
      <c r="A56" s="459"/>
      <c r="B56" s="459"/>
      <c r="C56" s="59"/>
      <c r="D56" s="446"/>
      <c r="E56" s="446"/>
      <c r="F56" s="446"/>
      <c r="G56" s="448"/>
      <c r="H56" s="449"/>
      <c r="I56" s="450"/>
      <c r="J56" s="447"/>
      <c r="K56" s="59"/>
    </row>
    <row r="57" spans="1:11" ht="15.75">
      <c r="A57" s="459"/>
      <c r="B57" s="459"/>
      <c r="C57" s="59"/>
      <c r="D57" s="446"/>
      <c r="E57" s="446"/>
      <c r="F57" s="446"/>
      <c r="G57" s="448"/>
      <c r="H57" s="449"/>
      <c r="I57" s="450"/>
      <c r="J57" s="447"/>
      <c r="K57" s="59"/>
    </row>
    <row r="58" spans="1:11" ht="15.75">
      <c r="A58" s="459"/>
      <c r="B58" s="459"/>
      <c r="C58" s="59"/>
      <c r="D58" s="446"/>
      <c r="E58" s="446"/>
      <c r="F58" s="446"/>
      <c r="G58" s="448"/>
      <c r="H58" s="449"/>
      <c r="I58" s="450"/>
      <c r="J58" s="447"/>
      <c r="K58" s="59"/>
    </row>
    <row r="59" spans="1:11" ht="15.75">
      <c r="A59" s="459"/>
      <c r="B59" s="459"/>
      <c r="C59" s="59"/>
      <c r="D59" s="446"/>
      <c r="E59" s="446"/>
      <c r="F59" s="446"/>
      <c r="G59" s="448"/>
      <c r="H59" s="449"/>
      <c r="I59" s="450"/>
      <c r="J59" s="447"/>
      <c r="K59" s="59"/>
    </row>
    <row r="60" spans="1:11" ht="15.75">
      <c r="A60" s="459"/>
      <c r="B60" s="459"/>
      <c r="C60" s="59"/>
      <c r="D60" s="446"/>
      <c r="E60" s="446"/>
      <c r="F60" s="446"/>
      <c r="G60" s="448"/>
      <c r="H60" s="449"/>
      <c r="I60" s="450"/>
      <c r="J60" s="447"/>
      <c r="K60" s="59"/>
    </row>
    <row r="61" spans="1:11" ht="15.75">
      <c r="A61" s="459"/>
      <c r="B61" s="459"/>
      <c r="C61" s="59"/>
      <c r="D61" s="446"/>
      <c r="E61" s="446"/>
      <c r="F61" s="446"/>
      <c r="G61" s="448"/>
      <c r="H61" s="449"/>
      <c r="I61" s="450"/>
      <c r="J61" s="447"/>
      <c r="K61" s="59"/>
    </row>
    <row r="62" spans="1:11" ht="15.75">
      <c r="A62" s="459"/>
      <c r="B62" s="459"/>
      <c r="C62" s="59"/>
      <c r="D62" s="446"/>
      <c r="E62" s="446"/>
      <c r="F62" s="446"/>
      <c r="G62" s="448"/>
      <c r="H62" s="449"/>
      <c r="I62" s="450"/>
      <c r="J62" s="447"/>
      <c r="K62" s="59"/>
    </row>
    <row r="63" spans="1:11" ht="15.75">
      <c r="A63" s="459"/>
      <c r="B63" s="459"/>
      <c r="C63" s="59"/>
      <c r="D63" s="446"/>
      <c r="E63" s="446"/>
      <c r="F63" s="446"/>
      <c r="G63" s="448"/>
      <c r="H63" s="449"/>
      <c r="I63" s="450"/>
      <c r="J63" s="447"/>
      <c r="K63" s="59"/>
    </row>
    <row r="64" spans="1:11" ht="15.75">
      <c r="A64" s="459"/>
      <c r="B64" s="459"/>
      <c r="C64" s="59"/>
      <c r="D64" s="446"/>
      <c r="E64" s="446"/>
      <c r="F64" s="446"/>
      <c r="G64" s="448"/>
      <c r="H64" s="449"/>
      <c r="I64" s="450"/>
      <c r="J64" s="447"/>
      <c r="K64" s="59"/>
    </row>
    <row r="65" spans="1:11" ht="15.75">
      <c r="A65" s="459"/>
      <c r="B65" s="459"/>
      <c r="C65" s="59"/>
      <c r="D65" s="446"/>
      <c r="E65" s="446"/>
      <c r="F65" s="446"/>
      <c r="G65" s="448"/>
      <c r="H65" s="449"/>
      <c r="I65" s="450"/>
      <c r="J65" s="447"/>
      <c r="K65" s="59"/>
    </row>
    <row r="66" spans="1:11" ht="15.75">
      <c r="A66" s="459"/>
      <c r="B66" s="459"/>
      <c r="C66" s="59"/>
      <c r="D66" s="446"/>
      <c r="E66" s="446"/>
      <c r="F66" s="446"/>
      <c r="G66" s="448"/>
      <c r="H66" s="449"/>
      <c r="I66" s="450"/>
      <c r="J66" s="447"/>
      <c r="K66" s="59"/>
    </row>
    <row r="67" spans="1:11" ht="15.75">
      <c r="A67" s="459"/>
      <c r="B67" s="459"/>
      <c r="C67" s="59"/>
      <c r="D67" s="446"/>
      <c r="E67" s="446"/>
      <c r="F67" s="446"/>
      <c r="G67" s="448"/>
      <c r="H67" s="449"/>
      <c r="I67" s="450"/>
      <c r="J67" s="447"/>
      <c r="K67" s="59"/>
    </row>
    <row r="68" spans="1:11" ht="15.75">
      <c r="A68" s="459"/>
      <c r="B68" s="459"/>
      <c r="C68" s="59"/>
      <c r="D68" s="446"/>
      <c r="E68" s="446"/>
      <c r="F68" s="446"/>
      <c r="G68" s="448"/>
      <c r="H68" s="449"/>
      <c r="I68" s="450"/>
      <c r="J68" s="447"/>
      <c r="K68" s="59"/>
    </row>
    <row r="69" spans="1:11" ht="15.75">
      <c r="A69" s="459"/>
      <c r="B69" s="459"/>
      <c r="C69" s="59"/>
      <c r="D69" s="446"/>
      <c r="E69" s="446"/>
      <c r="F69" s="446"/>
      <c r="G69" s="448"/>
      <c r="H69" s="449"/>
      <c r="I69" s="450"/>
      <c r="J69" s="447"/>
      <c r="K69" s="59"/>
    </row>
    <row r="70" spans="1:11" ht="15.75">
      <c r="A70" s="459"/>
      <c r="B70" s="459"/>
      <c r="C70" s="59"/>
      <c r="D70" s="446"/>
      <c r="E70" s="446"/>
      <c r="F70" s="446"/>
      <c r="G70" s="448"/>
      <c r="H70" s="449"/>
      <c r="I70" s="450"/>
      <c r="J70" s="447"/>
      <c r="K70" s="59"/>
    </row>
    <row r="71" spans="1:11" ht="15.75">
      <c r="A71" s="459"/>
      <c r="B71" s="459"/>
      <c r="C71" s="59"/>
      <c r="D71" s="446"/>
      <c r="E71" s="446"/>
      <c r="F71" s="446"/>
      <c r="G71" s="448"/>
      <c r="H71" s="449"/>
      <c r="I71" s="450"/>
      <c r="J71" s="447"/>
      <c r="K71" s="59"/>
    </row>
    <row r="72" spans="1:11" ht="15.75">
      <c r="A72" s="459"/>
      <c r="B72" s="459"/>
      <c r="C72" s="59"/>
      <c r="D72" s="446"/>
      <c r="E72" s="446"/>
      <c r="F72" s="446"/>
      <c r="G72" s="448"/>
      <c r="H72" s="449"/>
      <c r="I72" s="450"/>
      <c r="J72" s="447"/>
      <c r="K72" s="59"/>
    </row>
    <row r="73" spans="1:11" ht="15.75">
      <c r="A73" s="459"/>
      <c r="B73" s="459"/>
      <c r="C73" s="59"/>
      <c r="D73" s="446"/>
      <c r="E73" s="446"/>
      <c r="F73" s="446"/>
      <c r="G73" s="448"/>
      <c r="H73" s="449"/>
      <c r="I73" s="450"/>
      <c r="J73" s="447"/>
      <c r="K73" s="59"/>
    </row>
    <row r="74" spans="1:11" ht="15.75">
      <c r="A74" s="459"/>
      <c r="B74" s="459"/>
      <c r="C74" s="59"/>
      <c r="D74" s="446"/>
      <c r="E74" s="446"/>
      <c r="F74" s="446"/>
      <c r="G74" s="448"/>
      <c r="H74" s="449"/>
      <c r="I74" s="450"/>
      <c r="J74" s="447"/>
      <c r="K74" s="59"/>
    </row>
    <row r="75" spans="1:11" ht="15.75">
      <c r="A75" s="459"/>
      <c r="B75" s="459"/>
      <c r="C75" s="59"/>
      <c r="D75" s="446"/>
      <c r="E75" s="446"/>
      <c r="F75" s="446"/>
      <c r="G75" s="448"/>
      <c r="H75" s="449"/>
      <c r="I75" s="450"/>
      <c r="J75" s="447"/>
      <c r="K75" s="59"/>
    </row>
    <row r="76" spans="1:11" ht="15.75">
      <c r="A76" s="459"/>
      <c r="B76" s="459"/>
      <c r="C76" s="59"/>
      <c r="D76" s="446"/>
      <c r="E76" s="446"/>
      <c r="F76" s="446"/>
      <c r="G76" s="448"/>
      <c r="H76" s="449"/>
      <c r="I76" s="450"/>
      <c r="J76" s="447"/>
      <c r="K76" s="59"/>
    </row>
    <row r="77" spans="1:11" ht="15.75">
      <c r="A77" s="459"/>
      <c r="B77" s="459"/>
      <c r="C77" s="59"/>
      <c r="D77" s="446"/>
      <c r="E77" s="446"/>
      <c r="F77" s="446"/>
      <c r="G77" s="448"/>
      <c r="H77" s="449"/>
      <c r="I77" s="450"/>
      <c r="J77" s="447"/>
      <c r="K77" s="59"/>
    </row>
    <row r="78" spans="1:11" ht="15.75">
      <c r="A78" s="459"/>
      <c r="B78" s="459"/>
      <c r="C78" s="59"/>
      <c r="D78" s="446"/>
      <c r="E78" s="446"/>
      <c r="F78" s="446"/>
      <c r="G78" s="448"/>
      <c r="H78" s="449"/>
      <c r="I78" s="450"/>
      <c r="J78" s="447"/>
      <c r="K78" s="59"/>
    </row>
    <row r="79" spans="1:11" ht="15.75">
      <c r="A79" s="459"/>
      <c r="B79" s="459"/>
      <c r="C79" s="59"/>
      <c r="D79" s="446"/>
      <c r="E79" s="446"/>
      <c r="F79" s="446"/>
      <c r="G79" s="448"/>
      <c r="H79" s="449"/>
      <c r="I79" s="450"/>
      <c r="J79" s="447"/>
      <c r="K79" s="59"/>
    </row>
    <row r="80" spans="1:11" ht="15.75">
      <c r="A80" s="459"/>
      <c r="B80" s="459"/>
      <c r="C80" s="59"/>
      <c r="D80" s="446"/>
      <c r="E80" s="446"/>
      <c r="F80" s="446"/>
      <c r="G80" s="448"/>
      <c r="H80" s="449"/>
      <c r="I80" s="450"/>
      <c r="J80" s="447"/>
      <c r="K80" s="59"/>
    </row>
    <row r="81" spans="1:11" ht="15.75">
      <c r="A81" s="459"/>
      <c r="B81" s="459"/>
      <c r="C81" s="59"/>
      <c r="D81" s="446"/>
      <c r="E81" s="446"/>
      <c r="F81" s="446"/>
      <c r="G81" s="448"/>
      <c r="H81" s="449"/>
      <c r="I81" s="450"/>
      <c r="J81" s="447"/>
      <c r="K81" s="59"/>
    </row>
    <row r="82" spans="1:11" ht="15.75">
      <c r="A82" s="459"/>
      <c r="B82" s="459"/>
      <c r="C82" s="59"/>
      <c r="D82" s="446"/>
      <c r="E82" s="446"/>
      <c r="F82" s="446"/>
      <c r="G82" s="448"/>
      <c r="H82" s="449"/>
      <c r="I82" s="450"/>
      <c r="J82" s="447"/>
      <c r="K82" s="59"/>
    </row>
    <row r="83" spans="1:11" ht="15.75">
      <c r="A83" s="459"/>
      <c r="B83" s="459"/>
      <c r="C83" s="59"/>
      <c r="D83" s="446"/>
      <c r="E83" s="446"/>
      <c r="F83" s="446"/>
      <c r="G83" s="448"/>
      <c r="H83" s="449"/>
      <c r="I83" s="450"/>
      <c r="J83" s="447"/>
      <c r="K83" s="59"/>
    </row>
    <row r="84" spans="1:11" ht="15.75">
      <c r="A84" s="459"/>
      <c r="B84" s="459"/>
      <c r="C84" s="59"/>
      <c r="D84" s="446"/>
      <c r="E84" s="446"/>
      <c r="F84" s="446"/>
      <c r="G84" s="448"/>
      <c r="H84" s="449"/>
      <c r="I84" s="450"/>
      <c r="J84" s="447"/>
      <c r="K84" s="59"/>
    </row>
    <row r="85" spans="1:11" ht="15.75">
      <c r="A85" s="459"/>
      <c r="B85" s="459"/>
      <c r="C85" s="59"/>
      <c r="D85" s="446"/>
      <c r="E85" s="446"/>
      <c r="F85" s="446"/>
      <c r="G85" s="448"/>
      <c r="H85" s="449"/>
      <c r="I85" s="450"/>
      <c r="J85" s="447"/>
      <c r="K85" s="59"/>
    </row>
    <row r="86" spans="1:11" ht="15.75">
      <c r="A86" s="459"/>
      <c r="B86" s="459"/>
      <c r="C86" s="59"/>
      <c r="D86" s="446"/>
      <c r="E86" s="446"/>
      <c r="F86" s="446"/>
      <c r="G86" s="448"/>
      <c r="H86" s="449"/>
      <c r="I86" s="450"/>
      <c r="J86" s="447"/>
      <c r="K86" s="59"/>
    </row>
    <row r="87" spans="1:11" ht="15.75">
      <c r="A87" s="459"/>
      <c r="B87" s="459"/>
      <c r="C87" s="59"/>
      <c r="D87" s="446"/>
      <c r="E87" s="446"/>
      <c r="F87" s="446"/>
      <c r="G87" s="448"/>
      <c r="H87" s="449"/>
      <c r="I87" s="450"/>
      <c r="J87" s="447"/>
      <c r="K87" s="59"/>
    </row>
    <row r="88" spans="1:11" ht="15.75">
      <c r="A88" s="459"/>
      <c r="B88" s="459"/>
      <c r="C88" s="59"/>
      <c r="D88" s="446"/>
      <c r="E88" s="446"/>
      <c r="F88" s="446"/>
      <c r="G88" s="448"/>
      <c r="H88" s="449"/>
      <c r="I88" s="450"/>
      <c r="J88" s="447"/>
      <c r="K88" s="59"/>
    </row>
    <row r="89" spans="1:11" ht="15.75">
      <c r="A89" s="459"/>
      <c r="B89" s="459"/>
      <c r="C89" s="59"/>
      <c r="D89" s="446"/>
      <c r="E89" s="446"/>
      <c r="F89" s="446"/>
      <c r="G89" s="448"/>
      <c r="H89" s="449"/>
      <c r="I89" s="450"/>
      <c r="J89" s="447"/>
      <c r="K89" s="59"/>
    </row>
    <row r="90" spans="1:11" ht="15.75">
      <c r="A90" s="459"/>
      <c r="B90" s="459"/>
      <c r="C90" s="59"/>
      <c r="D90" s="446"/>
      <c r="E90" s="446"/>
      <c r="F90" s="446"/>
      <c r="G90" s="448"/>
      <c r="H90" s="449"/>
      <c r="I90" s="450"/>
      <c r="J90" s="447"/>
      <c r="K90" s="59"/>
    </row>
    <row r="91" spans="1:11" ht="15.75">
      <c r="A91" s="459"/>
      <c r="B91" s="459"/>
      <c r="C91" s="59"/>
      <c r="D91" s="446"/>
      <c r="E91" s="446"/>
      <c r="F91" s="446"/>
      <c r="G91" s="448"/>
      <c r="H91" s="449"/>
      <c r="I91" s="450"/>
      <c r="J91" s="447"/>
      <c r="K91" s="59"/>
    </row>
    <row r="92" spans="1:11" ht="15.75">
      <c r="A92" s="459"/>
      <c r="B92" s="459"/>
      <c r="C92" s="59"/>
      <c r="D92" s="446"/>
      <c r="E92" s="446"/>
      <c r="F92" s="446"/>
      <c r="G92" s="448"/>
      <c r="H92" s="449"/>
      <c r="I92" s="450"/>
      <c r="J92" s="447"/>
      <c r="K92" s="59"/>
    </row>
    <row r="93" spans="1:11" ht="15.75">
      <c r="A93" s="459"/>
      <c r="B93" s="459"/>
      <c r="C93" s="59"/>
      <c r="D93" s="446"/>
      <c r="E93" s="446"/>
      <c r="F93" s="446"/>
      <c r="G93" s="448"/>
      <c r="H93" s="449"/>
      <c r="I93" s="450"/>
      <c r="J93" s="447"/>
      <c r="K93" s="59"/>
    </row>
    <row r="94" spans="1:11" ht="15.75">
      <c r="A94" s="459"/>
      <c r="B94" s="459"/>
      <c r="C94" s="59"/>
      <c r="D94" s="446"/>
      <c r="E94" s="446"/>
      <c r="F94" s="446"/>
      <c r="G94" s="448"/>
      <c r="H94" s="449"/>
      <c r="I94" s="450"/>
      <c r="J94" s="447"/>
      <c r="K94" s="59"/>
    </row>
    <row r="95" spans="1:11" ht="15.75">
      <c r="A95" s="459"/>
      <c r="B95" s="459"/>
      <c r="C95" s="59"/>
      <c r="D95" s="446"/>
      <c r="E95" s="446"/>
      <c r="F95" s="446"/>
      <c r="G95" s="448"/>
      <c r="H95" s="449"/>
      <c r="I95" s="450"/>
      <c r="J95" s="447"/>
      <c r="K95" s="59"/>
    </row>
    <row r="96" spans="1:11" ht="15.75">
      <c r="A96" s="459"/>
      <c r="B96" s="459"/>
      <c r="C96" s="59"/>
      <c r="D96" s="446"/>
      <c r="E96" s="446"/>
      <c r="F96" s="446"/>
      <c r="G96" s="448"/>
      <c r="H96" s="449"/>
      <c r="I96" s="450"/>
      <c r="J96" s="447"/>
      <c r="K96" s="59"/>
    </row>
    <row r="97" spans="1:11" ht="15.75">
      <c r="A97" s="459"/>
      <c r="B97" s="459"/>
      <c r="C97" s="59"/>
      <c r="D97" s="446"/>
      <c r="E97" s="446"/>
      <c r="F97" s="446"/>
      <c r="G97" s="448"/>
      <c r="H97" s="449"/>
      <c r="I97" s="450"/>
      <c r="J97" s="447"/>
      <c r="K97" s="59"/>
    </row>
    <row r="98" spans="1:11" ht="15.75">
      <c r="A98" s="459"/>
      <c r="B98" s="459"/>
      <c r="C98" s="59"/>
      <c r="D98" s="446"/>
      <c r="E98" s="446"/>
      <c r="F98" s="446"/>
      <c r="G98" s="448"/>
      <c r="H98" s="449"/>
      <c r="I98" s="450"/>
      <c r="J98" s="447"/>
      <c r="K98" s="59"/>
    </row>
    <row r="99" spans="1:11" ht="15.75">
      <c r="A99" s="459"/>
      <c r="B99" s="459"/>
      <c r="C99" s="59"/>
      <c r="D99" s="446"/>
      <c r="E99" s="446"/>
      <c r="F99" s="446"/>
      <c r="G99" s="448"/>
      <c r="H99" s="449"/>
      <c r="I99" s="450"/>
      <c r="J99" s="447"/>
      <c r="K99" s="59"/>
    </row>
    <row r="100" spans="1:11" ht="15.75">
      <c r="A100" s="459"/>
      <c r="B100" s="459"/>
      <c r="C100" s="59"/>
      <c r="D100" s="446"/>
      <c r="E100" s="446"/>
      <c r="F100" s="446"/>
      <c r="G100" s="448"/>
      <c r="H100" s="449"/>
      <c r="I100" s="450"/>
      <c r="J100" s="447"/>
      <c r="K100" s="59"/>
    </row>
    <row r="101" spans="1:11" ht="15.75">
      <c r="A101" s="459"/>
      <c r="B101" s="459"/>
      <c r="C101" s="59"/>
      <c r="D101" s="446"/>
      <c r="E101" s="446"/>
      <c r="F101" s="446"/>
      <c r="G101" s="448"/>
      <c r="H101" s="449"/>
      <c r="I101" s="450"/>
      <c r="J101" s="447"/>
      <c r="K101" s="59"/>
    </row>
    <row r="102" spans="1:11" ht="15.75">
      <c r="A102" s="459"/>
      <c r="B102" s="459"/>
      <c r="C102" s="59"/>
      <c r="D102" s="446"/>
      <c r="E102" s="446"/>
      <c r="F102" s="446"/>
      <c r="G102" s="448"/>
      <c r="H102" s="449"/>
      <c r="I102" s="450"/>
      <c r="J102" s="447"/>
      <c r="K102" s="59"/>
    </row>
    <row r="103" spans="1:11" ht="15.75">
      <c r="A103" s="459"/>
      <c r="B103" s="459"/>
      <c r="C103" s="59"/>
      <c r="D103" s="446"/>
      <c r="E103" s="446"/>
      <c r="F103" s="446"/>
      <c r="G103" s="448"/>
      <c r="H103" s="449"/>
      <c r="I103" s="450"/>
      <c r="J103" s="447"/>
      <c r="K103" s="59"/>
    </row>
    <row r="104" spans="1:11" ht="15.75">
      <c r="A104" s="459"/>
      <c r="B104" s="459"/>
      <c r="C104" s="59"/>
      <c r="D104" s="446"/>
      <c r="E104" s="446"/>
      <c r="F104" s="446"/>
      <c r="G104" s="448"/>
      <c r="H104" s="449"/>
      <c r="I104" s="450"/>
      <c r="J104" s="447"/>
      <c r="K104" s="59"/>
    </row>
    <row r="105" spans="1:11" ht="15.75">
      <c r="A105" s="459"/>
      <c r="B105" s="459"/>
      <c r="C105" s="59"/>
      <c r="D105" s="446"/>
      <c r="E105" s="446"/>
      <c r="F105" s="446"/>
      <c r="G105" s="448"/>
      <c r="H105" s="449"/>
      <c r="I105" s="450"/>
      <c r="J105" s="447"/>
      <c r="K105" s="59"/>
    </row>
    <row r="106" spans="1:11" ht="15.75">
      <c r="A106" s="459"/>
      <c r="B106" s="459"/>
      <c r="C106" s="59"/>
      <c r="D106" s="446"/>
      <c r="E106" s="446"/>
      <c r="F106" s="446"/>
      <c r="G106" s="448"/>
      <c r="H106" s="449"/>
      <c r="I106" s="450"/>
      <c r="J106" s="447"/>
      <c r="K106" s="59"/>
    </row>
    <row r="107" spans="1:11" ht="15.75">
      <c r="A107" s="459"/>
      <c r="B107" s="459"/>
      <c r="C107" s="59"/>
      <c r="D107" s="446"/>
      <c r="E107" s="446"/>
      <c r="F107" s="446"/>
      <c r="G107" s="448"/>
      <c r="H107" s="449"/>
      <c r="I107" s="450"/>
      <c r="J107" s="447"/>
      <c r="K107" s="59"/>
    </row>
    <row r="108" spans="1:11" ht="15.75">
      <c r="A108" s="459"/>
      <c r="B108" s="459"/>
      <c r="C108" s="59"/>
      <c r="D108" s="446"/>
      <c r="E108" s="446"/>
      <c r="F108" s="446"/>
      <c r="G108" s="448"/>
      <c r="H108" s="449"/>
      <c r="I108" s="450"/>
      <c r="J108" s="447"/>
      <c r="K108" s="59"/>
    </row>
    <row r="109" spans="1:11" ht="15.75">
      <c r="A109" s="459"/>
      <c r="B109" s="459"/>
      <c r="C109" s="59"/>
      <c r="D109" s="446"/>
      <c r="E109" s="446"/>
      <c r="F109" s="446"/>
      <c r="G109" s="448"/>
      <c r="H109" s="449"/>
      <c r="I109" s="450"/>
      <c r="J109" s="447"/>
      <c r="K109" s="59"/>
    </row>
    <row r="110" spans="1:11" ht="15.75">
      <c r="A110" s="459"/>
      <c r="B110" s="459"/>
      <c r="C110" s="59"/>
      <c r="D110" s="446"/>
      <c r="E110" s="446"/>
      <c r="F110" s="446"/>
      <c r="G110" s="448"/>
      <c r="H110" s="449"/>
      <c r="I110" s="450"/>
      <c r="J110" s="447"/>
      <c r="K110" s="59"/>
    </row>
    <row r="111" spans="1:11" ht="15.75">
      <c r="A111" s="459"/>
      <c r="B111" s="459"/>
      <c r="C111" s="59"/>
      <c r="D111" s="446"/>
      <c r="E111" s="446"/>
      <c r="F111" s="446"/>
      <c r="G111" s="448"/>
      <c r="H111" s="449"/>
      <c r="I111" s="450"/>
      <c r="J111" s="447"/>
      <c r="K111" s="59"/>
    </row>
    <row r="112" spans="1:11" ht="15.75">
      <c r="A112" s="459"/>
      <c r="B112" s="459"/>
      <c r="C112" s="59"/>
      <c r="D112" s="446"/>
      <c r="E112" s="446"/>
      <c r="F112" s="446"/>
      <c r="G112" s="448"/>
      <c r="H112" s="449"/>
      <c r="I112" s="450"/>
      <c r="J112" s="447"/>
      <c r="K112" s="59"/>
    </row>
    <row r="113" spans="1:11" ht="15.75">
      <c r="A113" s="459"/>
      <c r="B113" s="459"/>
      <c r="C113" s="59"/>
      <c r="D113" s="446"/>
      <c r="E113" s="446"/>
      <c r="F113" s="446"/>
      <c r="G113" s="448"/>
      <c r="H113" s="449"/>
      <c r="I113" s="450"/>
      <c r="J113" s="447"/>
      <c r="K113" s="59"/>
    </row>
    <row r="114" spans="1:11" ht="15.75">
      <c r="A114" s="459"/>
      <c r="B114" s="459"/>
      <c r="C114" s="59"/>
      <c r="D114" s="446"/>
      <c r="E114" s="446"/>
      <c r="F114" s="446"/>
      <c r="G114" s="448"/>
      <c r="H114" s="449"/>
      <c r="I114" s="450"/>
      <c r="J114" s="447"/>
      <c r="K114" s="59"/>
    </row>
    <row r="115" spans="1:11" ht="15.75">
      <c r="A115" s="459"/>
      <c r="B115" s="459"/>
      <c r="C115" s="59"/>
      <c r="D115" s="446"/>
      <c r="E115" s="446"/>
      <c r="F115" s="446"/>
      <c r="G115" s="448"/>
      <c r="H115" s="449"/>
      <c r="I115" s="450"/>
      <c r="J115" s="447"/>
      <c r="K115" s="59"/>
    </row>
    <row r="116" spans="1:11" ht="15.75">
      <c r="A116" s="459"/>
      <c r="B116" s="459"/>
      <c r="C116" s="59"/>
      <c r="D116" s="446"/>
      <c r="E116" s="446"/>
      <c r="F116" s="446"/>
      <c r="G116" s="448"/>
      <c r="H116" s="449"/>
      <c r="I116" s="450"/>
      <c r="J116" s="447"/>
      <c r="K116" s="59"/>
    </row>
    <row r="117" spans="1:11" ht="15.75">
      <c r="A117" s="459"/>
      <c r="B117" s="459"/>
      <c r="C117" s="59"/>
      <c r="D117" s="446"/>
      <c r="E117" s="446"/>
      <c r="F117" s="446"/>
      <c r="G117" s="448"/>
      <c r="H117" s="449"/>
      <c r="I117" s="450"/>
      <c r="J117" s="447"/>
      <c r="K117" s="59"/>
    </row>
    <row r="118" spans="1:11" ht="15.75">
      <c r="A118" s="459"/>
      <c r="B118" s="459"/>
      <c r="C118" s="59"/>
      <c r="D118" s="446"/>
      <c r="E118" s="446"/>
      <c r="F118" s="446"/>
      <c r="G118" s="448"/>
      <c r="H118" s="449"/>
      <c r="I118" s="450"/>
      <c r="J118" s="447"/>
      <c r="K118" s="59"/>
    </row>
    <row r="119" spans="1:11" ht="15.75">
      <c r="A119" s="459"/>
      <c r="B119" s="459"/>
      <c r="C119" s="59"/>
      <c r="D119" s="446"/>
      <c r="E119" s="446"/>
      <c r="F119" s="446"/>
      <c r="G119" s="448"/>
      <c r="H119" s="449"/>
      <c r="I119" s="450"/>
      <c r="J119" s="447"/>
      <c r="K119" s="59"/>
    </row>
    <row r="120" spans="1:11" ht="15.75">
      <c r="A120" s="459"/>
      <c r="B120" s="459"/>
      <c r="C120" s="59"/>
      <c r="D120" s="446"/>
      <c r="E120" s="446"/>
      <c r="F120" s="446"/>
      <c r="G120" s="448"/>
      <c r="H120" s="449"/>
      <c r="I120" s="450"/>
      <c r="J120" s="447"/>
      <c r="K120" s="59"/>
    </row>
    <row r="121" spans="1:11" ht="15.75">
      <c r="A121" s="459"/>
      <c r="B121" s="459"/>
      <c r="C121" s="59"/>
      <c r="D121" s="446"/>
      <c r="E121" s="446"/>
      <c r="F121" s="446"/>
      <c r="G121" s="448"/>
      <c r="H121" s="449"/>
      <c r="I121" s="450"/>
      <c r="J121" s="447"/>
      <c r="K121" s="59"/>
    </row>
    <row r="122" spans="1:11" ht="15.75">
      <c r="A122" s="459"/>
      <c r="B122" s="459"/>
      <c r="C122" s="59"/>
      <c r="D122" s="446"/>
      <c r="E122" s="446"/>
      <c r="F122" s="446"/>
      <c r="G122" s="448"/>
      <c r="H122" s="449"/>
      <c r="I122" s="450"/>
      <c r="J122" s="447"/>
      <c r="K122" s="59"/>
    </row>
    <row r="123" spans="1:11" ht="15.75">
      <c r="A123" s="459"/>
      <c r="B123" s="459"/>
      <c r="C123" s="59"/>
      <c r="D123" s="446"/>
      <c r="E123" s="446"/>
      <c r="F123" s="446"/>
      <c r="G123" s="448"/>
      <c r="H123" s="449"/>
      <c r="I123" s="450"/>
      <c r="J123" s="447"/>
      <c r="K123" s="59"/>
    </row>
    <row r="124" spans="1:11" ht="15.75">
      <c r="A124" s="459"/>
      <c r="B124" s="459"/>
      <c r="C124" s="59"/>
      <c r="D124" s="446"/>
      <c r="E124" s="446"/>
      <c r="F124" s="446"/>
      <c r="G124" s="448"/>
      <c r="H124" s="449"/>
      <c r="I124" s="450"/>
      <c r="J124" s="447"/>
      <c r="K124" s="59"/>
    </row>
    <row r="125" spans="1:11" ht="15.75">
      <c r="A125" s="459"/>
      <c r="B125" s="459"/>
      <c r="C125" s="59"/>
      <c r="D125" s="446"/>
      <c r="E125" s="446"/>
      <c r="F125" s="446"/>
      <c r="G125" s="448"/>
      <c r="H125" s="449"/>
      <c r="I125" s="450"/>
      <c r="J125" s="447"/>
      <c r="K125" s="59"/>
    </row>
    <row r="126" spans="1:11" ht="15.75">
      <c r="A126" s="459"/>
      <c r="B126" s="459"/>
      <c r="C126" s="59"/>
      <c r="D126" s="446"/>
      <c r="E126" s="446"/>
      <c r="F126" s="446"/>
      <c r="G126" s="448"/>
      <c r="H126" s="449"/>
      <c r="I126" s="450"/>
      <c r="J126" s="447"/>
      <c r="K126" s="59"/>
    </row>
    <row r="127" spans="1:11" ht="15.75">
      <c r="A127" s="459"/>
      <c r="B127" s="459"/>
      <c r="C127" s="59"/>
      <c r="D127" s="446"/>
      <c r="E127" s="446"/>
      <c r="F127" s="446"/>
      <c r="G127" s="448"/>
      <c r="H127" s="449"/>
      <c r="I127" s="450"/>
      <c r="J127" s="447"/>
      <c r="K127" s="59"/>
    </row>
    <row r="128" spans="1:11" ht="15.75">
      <c r="A128" s="459"/>
      <c r="B128" s="459"/>
      <c r="C128" s="59"/>
      <c r="D128" s="446"/>
      <c r="E128" s="446"/>
      <c r="F128" s="446"/>
      <c r="G128" s="448"/>
      <c r="H128" s="449"/>
      <c r="I128" s="450"/>
      <c r="J128" s="447"/>
      <c r="K128" s="59"/>
    </row>
    <row r="129" spans="1:11" ht="15.75">
      <c r="A129" s="459"/>
      <c r="B129" s="459"/>
      <c r="C129" s="59"/>
      <c r="D129" s="446"/>
      <c r="E129" s="446"/>
      <c r="F129" s="446"/>
      <c r="G129" s="448"/>
      <c r="H129" s="449"/>
      <c r="I129" s="450"/>
      <c r="J129" s="447"/>
      <c r="K129" s="59"/>
    </row>
    <row r="130" spans="1:11" ht="15.75">
      <c r="A130" s="459"/>
      <c r="B130" s="459"/>
      <c r="C130" s="59"/>
      <c r="D130" s="446"/>
      <c r="E130" s="446"/>
      <c r="F130" s="446"/>
      <c r="G130" s="448"/>
      <c r="H130" s="449"/>
      <c r="I130" s="450"/>
      <c r="J130" s="447"/>
      <c r="K130" s="59"/>
    </row>
    <row r="131" spans="1:11" ht="15.75">
      <c r="A131" s="459"/>
      <c r="B131" s="459"/>
      <c r="C131" s="59"/>
      <c r="D131" s="446"/>
      <c r="E131" s="446"/>
      <c r="F131" s="446"/>
      <c r="G131" s="448"/>
      <c r="H131" s="449"/>
      <c r="I131" s="450"/>
      <c r="J131" s="447"/>
      <c r="K131" s="59"/>
    </row>
    <row r="132" spans="1:11" ht="15.75">
      <c r="A132" s="459"/>
      <c r="B132" s="459"/>
      <c r="C132" s="59"/>
      <c r="D132" s="446"/>
      <c r="E132" s="446"/>
      <c r="F132" s="446"/>
      <c r="G132" s="448"/>
      <c r="H132" s="449"/>
      <c r="I132" s="450"/>
      <c r="J132" s="447"/>
      <c r="K132" s="59"/>
    </row>
    <row r="133" spans="1:11" ht="15.75">
      <c r="A133" s="459"/>
      <c r="B133" s="459"/>
      <c r="C133" s="59"/>
      <c r="D133" s="446"/>
      <c r="E133" s="446"/>
      <c r="F133" s="446"/>
      <c r="G133" s="448"/>
      <c r="H133" s="449"/>
      <c r="I133" s="450"/>
      <c r="J133" s="447"/>
      <c r="K133" s="59"/>
    </row>
    <row r="134" spans="1:11" ht="15.75">
      <c r="A134" s="459"/>
      <c r="B134" s="459"/>
      <c r="C134" s="59"/>
      <c r="D134" s="446"/>
      <c r="E134" s="446"/>
      <c r="F134" s="446"/>
      <c r="G134" s="448"/>
      <c r="H134" s="449"/>
      <c r="I134" s="450"/>
      <c r="J134" s="447"/>
      <c r="K134" s="59"/>
    </row>
    <row r="135" spans="1:11" ht="15.75">
      <c r="A135" s="459"/>
      <c r="B135" s="459"/>
      <c r="C135" s="59"/>
      <c r="D135" s="446"/>
      <c r="E135" s="446"/>
      <c r="F135" s="446"/>
      <c r="G135" s="448"/>
      <c r="H135" s="449"/>
      <c r="I135" s="450"/>
      <c r="J135" s="447"/>
      <c r="K135" s="59"/>
    </row>
    <row r="136" spans="1:11" ht="15.75">
      <c r="A136" s="459"/>
      <c r="B136" s="459"/>
      <c r="C136" s="59"/>
      <c r="D136" s="446"/>
      <c r="E136" s="446"/>
      <c r="F136" s="446"/>
      <c r="G136" s="448"/>
      <c r="H136" s="449"/>
      <c r="I136" s="450"/>
      <c r="J136" s="447"/>
      <c r="K136" s="59"/>
    </row>
    <row r="137" spans="1:11" ht="15.75">
      <c r="A137" s="459"/>
      <c r="B137" s="459"/>
      <c r="C137" s="59"/>
      <c r="D137" s="446"/>
      <c r="E137" s="446"/>
      <c r="F137" s="446"/>
      <c r="G137" s="448"/>
      <c r="H137" s="449"/>
      <c r="I137" s="450"/>
      <c r="J137" s="447"/>
      <c r="K137" s="59"/>
    </row>
    <row r="138" spans="1:11" ht="15.75">
      <c r="A138" s="459"/>
      <c r="B138" s="459"/>
      <c r="C138" s="59"/>
      <c r="D138" s="446"/>
      <c r="E138" s="446"/>
      <c r="F138" s="446"/>
      <c r="G138" s="448"/>
      <c r="H138" s="449"/>
      <c r="I138" s="450"/>
      <c r="J138" s="447"/>
      <c r="K138" s="59"/>
    </row>
    <row r="139" spans="1:11" ht="15.75">
      <c r="A139" s="459"/>
      <c r="B139" s="459"/>
      <c r="C139" s="59"/>
      <c r="D139" s="446"/>
      <c r="E139" s="446"/>
      <c r="F139" s="446"/>
      <c r="G139" s="448"/>
      <c r="H139" s="449"/>
      <c r="I139" s="450"/>
      <c r="J139" s="447"/>
      <c r="K139" s="59"/>
    </row>
    <row r="140" spans="1:11" ht="15.75">
      <c r="A140" s="459"/>
      <c r="B140" s="459"/>
      <c r="C140" s="59"/>
      <c r="D140" s="446"/>
      <c r="E140" s="446"/>
      <c r="F140" s="446"/>
      <c r="G140" s="448"/>
      <c r="H140" s="449"/>
      <c r="I140" s="450"/>
      <c r="J140" s="447"/>
      <c r="K140" s="59"/>
    </row>
    <row r="141" spans="1:11" ht="15.75">
      <c r="A141" s="459"/>
      <c r="B141" s="459"/>
      <c r="C141" s="59"/>
      <c r="D141" s="446"/>
      <c r="E141" s="446"/>
      <c r="F141" s="446"/>
      <c r="G141" s="448"/>
      <c r="H141" s="449"/>
      <c r="I141" s="450"/>
      <c r="J141" s="447"/>
      <c r="K141" s="59"/>
    </row>
    <row r="142" spans="1:11" ht="15.75">
      <c r="A142" s="459"/>
      <c r="B142" s="459"/>
      <c r="C142" s="59"/>
      <c r="D142" s="446"/>
      <c r="E142" s="446"/>
      <c r="F142" s="446"/>
      <c r="G142" s="448"/>
      <c r="H142" s="449"/>
      <c r="I142" s="450"/>
      <c r="J142" s="447"/>
      <c r="K142" s="59"/>
    </row>
    <row r="143" spans="1:11" ht="15.75">
      <c r="A143" s="459"/>
      <c r="B143" s="459"/>
      <c r="C143" s="59"/>
      <c r="D143" s="446"/>
      <c r="E143" s="446"/>
      <c r="F143" s="446"/>
      <c r="G143" s="448"/>
      <c r="H143" s="449"/>
      <c r="I143" s="450"/>
      <c r="J143" s="447"/>
      <c r="K143" s="59"/>
    </row>
    <row r="144" spans="1:11" ht="15.75">
      <c r="A144" s="459"/>
      <c r="B144" s="459"/>
      <c r="C144" s="59"/>
      <c r="D144" s="446"/>
      <c r="E144" s="446"/>
      <c r="F144" s="446"/>
      <c r="G144" s="448"/>
      <c r="H144" s="449"/>
      <c r="I144" s="450"/>
      <c r="J144" s="447"/>
      <c r="K144" s="59"/>
    </row>
    <row r="145" spans="1:11" ht="15.75">
      <c r="A145" s="459"/>
      <c r="B145" s="459"/>
      <c r="C145" s="59"/>
      <c r="D145" s="446"/>
      <c r="E145" s="446"/>
      <c r="F145" s="446"/>
      <c r="G145" s="448"/>
      <c r="H145" s="449"/>
      <c r="I145" s="450"/>
      <c r="J145" s="447"/>
      <c r="K145" s="59"/>
    </row>
    <row r="146" spans="1:11" ht="15.75">
      <c r="A146" s="459"/>
      <c r="B146" s="459"/>
      <c r="C146" s="59"/>
      <c r="D146" s="446"/>
      <c r="E146" s="446"/>
      <c r="F146" s="446"/>
      <c r="G146" s="448"/>
      <c r="H146" s="449"/>
      <c r="I146" s="450"/>
      <c r="J146" s="447"/>
      <c r="K146" s="59"/>
    </row>
    <row r="147" spans="1:11" ht="15.75">
      <c r="A147" s="459"/>
      <c r="B147" s="459"/>
      <c r="C147" s="59"/>
      <c r="D147" s="446"/>
      <c r="E147" s="446"/>
      <c r="F147" s="446"/>
      <c r="G147" s="448"/>
      <c r="H147" s="449"/>
      <c r="I147" s="450"/>
      <c r="J147" s="447"/>
      <c r="K147" s="59"/>
    </row>
    <row r="148" spans="1:11" ht="15.75">
      <c r="A148" s="459"/>
      <c r="B148" s="459"/>
      <c r="C148" s="59"/>
      <c r="D148" s="446"/>
      <c r="E148" s="446"/>
      <c r="F148" s="446"/>
      <c r="G148" s="448"/>
      <c r="H148" s="449"/>
      <c r="I148" s="450"/>
      <c r="J148" s="447"/>
      <c r="K148" s="59"/>
    </row>
    <row r="149" spans="1:11" ht="15.75">
      <c r="A149" s="459"/>
      <c r="B149" s="459"/>
      <c r="C149" s="59"/>
      <c r="D149" s="446"/>
      <c r="E149" s="446"/>
      <c r="F149" s="446"/>
      <c r="G149" s="448"/>
      <c r="H149" s="449"/>
      <c r="I149" s="450"/>
      <c r="J149" s="447"/>
      <c r="K149" s="59"/>
    </row>
    <row r="150" spans="1:11" ht="15.75">
      <c r="A150" s="459"/>
      <c r="B150" s="459"/>
      <c r="C150" s="59"/>
      <c r="D150" s="446"/>
      <c r="E150" s="446"/>
      <c r="F150" s="446"/>
      <c r="G150" s="448"/>
      <c r="H150" s="449"/>
      <c r="I150" s="450"/>
      <c r="J150" s="447"/>
      <c r="K150" s="59"/>
    </row>
    <row r="151" spans="1:11" ht="15.75">
      <c r="A151" s="459"/>
      <c r="B151" s="459"/>
      <c r="C151" s="59"/>
      <c r="D151" s="446"/>
      <c r="E151" s="446"/>
      <c r="F151" s="446"/>
      <c r="G151" s="448"/>
      <c r="H151" s="449"/>
      <c r="I151" s="450"/>
      <c r="J151" s="447"/>
      <c r="K151" s="59"/>
    </row>
    <row r="152" spans="1:11" ht="15.75">
      <c r="A152" s="459"/>
      <c r="B152" s="459"/>
      <c r="C152" s="59"/>
      <c r="D152" s="446"/>
      <c r="E152" s="446"/>
      <c r="F152" s="446"/>
      <c r="G152" s="448"/>
      <c r="H152" s="449"/>
      <c r="I152" s="450"/>
      <c r="J152" s="447"/>
      <c r="K152" s="59"/>
    </row>
    <row r="153" spans="1:11" ht="15.75">
      <c r="A153" s="459"/>
      <c r="B153" s="459"/>
      <c r="C153" s="59"/>
      <c r="D153" s="446"/>
      <c r="E153" s="446"/>
      <c r="F153" s="446"/>
      <c r="G153" s="448"/>
      <c r="H153" s="449"/>
      <c r="I153" s="450"/>
      <c r="J153" s="447"/>
      <c r="K153" s="59"/>
    </row>
    <row r="154" spans="1:11" ht="15.75">
      <c r="A154" s="459"/>
      <c r="B154" s="459"/>
      <c r="C154" s="59"/>
      <c r="D154" s="446"/>
      <c r="E154" s="446"/>
      <c r="F154" s="446"/>
      <c r="G154" s="448"/>
      <c r="H154" s="449"/>
      <c r="I154" s="450"/>
      <c r="J154" s="447"/>
      <c r="K154" s="59"/>
    </row>
    <row r="155" spans="1:11" ht="15.75">
      <c r="A155" s="459"/>
      <c r="B155" s="459"/>
      <c r="C155" s="59"/>
      <c r="D155" s="446"/>
      <c r="E155" s="446"/>
      <c r="F155" s="446"/>
      <c r="G155" s="448"/>
      <c r="H155" s="449"/>
      <c r="I155" s="450"/>
      <c r="J155" s="447"/>
      <c r="K155" s="59"/>
    </row>
    <row r="156" spans="1:11" ht="15.75">
      <c r="A156" s="459"/>
      <c r="B156" s="459"/>
      <c r="C156" s="59"/>
      <c r="D156" s="446"/>
      <c r="E156" s="446"/>
      <c r="F156" s="446"/>
      <c r="G156" s="448"/>
      <c r="H156" s="449"/>
      <c r="I156" s="450"/>
      <c r="J156" s="447"/>
      <c r="K156" s="59"/>
    </row>
    <row r="157" spans="1:11" ht="15.75">
      <c r="A157" s="459"/>
      <c r="B157" s="459"/>
      <c r="C157" s="59"/>
      <c r="D157" s="446"/>
      <c r="E157" s="446"/>
      <c r="F157" s="446"/>
      <c r="G157" s="448"/>
      <c r="H157" s="449"/>
      <c r="I157" s="450"/>
      <c r="J157" s="447"/>
      <c r="K157" s="59"/>
    </row>
    <row r="158" spans="1:11" ht="15.75">
      <c r="A158" s="459"/>
      <c r="B158" s="459"/>
      <c r="C158" s="59"/>
      <c r="D158" s="446"/>
      <c r="E158" s="446"/>
      <c r="F158" s="446"/>
      <c r="G158" s="448"/>
      <c r="H158" s="449"/>
      <c r="I158" s="450"/>
      <c r="J158" s="447"/>
      <c r="K158" s="59"/>
    </row>
    <row r="159" spans="1:11" ht="15.75">
      <c r="A159" s="459"/>
      <c r="B159" s="459"/>
      <c r="C159" s="59"/>
      <c r="D159" s="446"/>
      <c r="E159" s="446"/>
      <c r="F159" s="446"/>
      <c r="G159" s="448"/>
      <c r="H159" s="449"/>
      <c r="I159" s="450"/>
      <c r="J159" s="447"/>
      <c r="K159" s="59"/>
    </row>
    <row r="160" spans="1:11" ht="15.75">
      <c r="A160" s="459"/>
      <c r="B160" s="459"/>
      <c r="C160" s="59"/>
      <c r="D160" s="446"/>
      <c r="E160" s="446"/>
      <c r="F160" s="446"/>
      <c r="G160" s="448"/>
      <c r="H160" s="449"/>
      <c r="I160" s="450"/>
      <c r="J160" s="447"/>
      <c r="K160" s="59"/>
    </row>
    <row r="161" spans="1:11" ht="15.75">
      <c r="A161" s="459"/>
      <c r="B161" s="459"/>
      <c r="C161" s="59"/>
      <c r="D161" s="446"/>
      <c r="E161" s="446"/>
      <c r="F161" s="446"/>
      <c r="G161" s="448"/>
      <c r="H161" s="449"/>
      <c r="I161" s="450"/>
      <c r="J161" s="447"/>
      <c r="K161" s="59"/>
    </row>
    <row r="162" spans="1:11" ht="15.75">
      <c r="A162" s="459"/>
      <c r="B162" s="459"/>
      <c r="C162" s="59"/>
      <c r="D162" s="446"/>
      <c r="E162" s="446"/>
      <c r="F162" s="446"/>
      <c r="G162" s="448"/>
      <c r="H162" s="449"/>
      <c r="I162" s="450"/>
      <c r="J162" s="447"/>
      <c r="K162" s="59"/>
    </row>
    <row r="163" spans="1:11" ht="15.75">
      <c r="A163" s="459"/>
      <c r="B163" s="459"/>
      <c r="C163" s="59"/>
      <c r="D163" s="446"/>
      <c r="E163" s="446"/>
      <c r="F163" s="446"/>
      <c r="G163" s="448"/>
      <c r="H163" s="449"/>
      <c r="I163" s="450"/>
      <c r="J163" s="447"/>
      <c r="K163" s="59"/>
    </row>
    <row r="164" spans="1:11" ht="15.75">
      <c r="A164" s="459"/>
      <c r="B164" s="459"/>
      <c r="C164" s="59"/>
      <c r="D164" s="446"/>
      <c r="E164" s="446"/>
      <c r="F164" s="446"/>
      <c r="G164" s="448"/>
      <c r="H164" s="449"/>
      <c r="I164" s="450"/>
      <c r="J164" s="447"/>
      <c r="K164" s="59"/>
    </row>
    <row r="165" spans="1:11" ht="15.75">
      <c r="A165" s="459"/>
      <c r="B165" s="459"/>
      <c r="C165" s="59"/>
      <c r="D165" s="446"/>
      <c r="E165" s="446"/>
      <c r="F165" s="446"/>
      <c r="G165" s="448"/>
      <c r="H165" s="449"/>
      <c r="I165" s="450"/>
      <c r="J165" s="447"/>
      <c r="K165" s="59"/>
    </row>
    <row r="166" spans="1:11" ht="15.75">
      <c r="A166" s="459"/>
      <c r="B166" s="459"/>
      <c r="C166" s="59"/>
      <c r="D166" s="446"/>
      <c r="E166" s="446"/>
      <c r="F166" s="446"/>
      <c r="G166" s="448"/>
      <c r="H166" s="449"/>
      <c r="I166" s="450"/>
      <c r="J166" s="447"/>
      <c r="K166" s="59"/>
    </row>
    <row r="167" spans="1:11" ht="15.75">
      <c r="A167" s="459"/>
      <c r="B167" s="459"/>
      <c r="C167" s="59"/>
      <c r="D167" s="446"/>
      <c r="E167" s="446"/>
      <c r="F167" s="446"/>
      <c r="G167" s="448"/>
      <c r="H167" s="449"/>
      <c r="I167" s="450"/>
      <c r="J167" s="447"/>
      <c r="K167" s="59"/>
    </row>
    <row r="168" spans="1:11" ht="15.75">
      <c r="A168" s="459"/>
      <c r="B168" s="459"/>
      <c r="C168" s="59"/>
      <c r="D168" s="446"/>
      <c r="E168" s="446"/>
      <c r="F168" s="446"/>
      <c r="G168" s="448"/>
      <c r="H168" s="449"/>
      <c r="I168" s="450"/>
      <c r="J168" s="447"/>
      <c r="K168" s="59"/>
    </row>
    <row r="169" spans="1:11" ht="15.75">
      <c r="A169" s="459"/>
      <c r="B169" s="459"/>
      <c r="C169" s="59"/>
      <c r="D169" s="446"/>
      <c r="E169" s="446"/>
      <c r="F169" s="446"/>
      <c r="G169" s="448"/>
      <c r="H169" s="449"/>
      <c r="I169" s="450"/>
      <c r="J169" s="447"/>
      <c r="K169" s="59"/>
    </row>
    <row r="170" spans="1:11" ht="15.75">
      <c r="A170" s="459"/>
      <c r="B170" s="459"/>
      <c r="C170" s="59"/>
      <c r="D170" s="446"/>
      <c r="E170" s="446"/>
      <c r="F170" s="446"/>
      <c r="G170" s="448"/>
      <c r="H170" s="449"/>
      <c r="I170" s="450"/>
      <c r="J170" s="447"/>
      <c r="K170" s="59"/>
    </row>
    <row r="171" spans="1:11" ht="15.75">
      <c r="A171" s="459"/>
      <c r="B171" s="459"/>
      <c r="C171" s="59"/>
      <c r="D171" s="446"/>
      <c r="E171" s="446"/>
      <c r="F171" s="446"/>
      <c r="G171" s="448"/>
      <c r="H171" s="449"/>
      <c r="I171" s="450"/>
      <c r="J171" s="447"/>
      <c r="K171" s="59"/>
    </row>
    <row r="172" spans="1:11" ht="15.75">
      <c r="A172" s="459"/>
      <c r="B172" s="459"/>
      <c r="C172" s="59"/>
      <c r="D172" s="446"/>
      <c r="E172" s="446"/>
      <c r="F172" s="446"/>
      <c r="G172" s="448"/>
      <c r="H172" s="449"/>
      <c r="I172" s="450"/>
      <c r="J172" s="447"/>
      <c r="K172" s="59"/>
    </row>
    <row r="173" spans="1:11" ht="15.75">
      <c r="A173" s="459"/>
      <c r="B173" s="459"/>
      <c r="C173" s="59"/>
      <c r="D173" s="446"/>
      <c r="E173" s="446"/>
      <c r="F173" s="446"/>
      <c r="G173" s="448"/>
      <c r="H173" s="449"/>
      <c r="I173" s="450"/>
      <c r="J173" s="447"/>
      <c r="K173" s="59"/>
    </row>
    <row r="174" spans="1:11" ht="15.75">
      <c r="A174" s="459"/>
      <c r="B174" s="459"/>
      <c r="C174" s="59"/>
      <c r="D174" s="446"/>
      <c r="E174" s="446"/>
      <c r="F174" s="446"/>
      <c r="G174" s="448"/>
      <c r="H174" s="449"/>
      <c r="I174" s="450"/>
      <c r="J174" s="447"/>
      <c r="K174" s="59"/>
    </row>
    <row r="175" spans="1:11" ht="15.75">
      <c r="A175" s="459"/>
      <c r="B175" s="459"/>
      <c r="C175" s="59"/>
      <c r="D175" s="446"/>
      <c r="E175" s="446"/>
      <c r="F175" s="446"/>
      <c r="G175" s="448"/>
      <c r="H175" s="449"/>
      <c r="I175" s="450"/>
      <c r="J175" s="447"/>
      <c r="K175" s="59"/>
    </row>
    <row r="176" spans="1:11" ht="15.75">
      <c r="A176" s="459"/>
      <c r="B176" s="459"/>
      <c r="C176" s="59"/>
      <c r="D176" s="446"/>
      <c r="E176" s="446"/>
      <c r="F176" s="446"/>
      <c r="G176" s="448"/>
      <c r="H176" s="449"/>
      <c r="I176" s="450"/>
      <c r="J176" s="447"/>
      <c r="K176" s="59"/>
    </row>
    <row r="177" spans="1:11" ht="15.75">
      <c r="A177" s="459"/>
      <c r="B177" s="459"/>
      <c r="C177" s="59"/>
      <c r="D177" s="446"/>
      <c r="E177" s="446"/>
      <c r="F177" s="446"/>
      <c r="G177" s="448"/>
      <c r="H177" s="449"/>
      <c r="I177" s="450"/>
      <c r="J177" s="447"/>
      <c r="K177" s="59"/>
    </row>
    <row r="178" spans="1:11" ht="15.75">
      <c r="A178" s="459"/>
      <c r="B178" s="459"/>
      <c r="C178" s="59"/>
      <c r="D178" s="446"/>
      <c r="E178" s="446"/>
      <c r="F178" s="446"/>
      <c r="G178" s="448"/>
      <c r="H178" s="449"/>
      <c r="I178" s="450"/>
      <c r="J178" s="447"/>
      <c r="K178" s="59"/>
    </row>
    <row r="179" spans="1:11" ht="15.75">
      <c r="A179" s="459"/>
      <c r="B179" s="459"/>
      <c r="C179" s="59"/>
      <c r="D179" s="446"/>
      <c r="E179" s="446"/>
      <c r="F179" s="446"/>
      <c r="G179" s="448"/>
      <c r="H179" s="449"/>
      <c r="I179" s="450"/>
      <c r="J179" s="447"/>
      <c r="K179" s="59"/>
    </row>
    <row r="180" spans="1:11" ht="15.75">
      <c r="A180" s="459"/>
      <c r="B180" s="459"/>
      <c r="C180" s="59"/>
      <c r="D180" s="446"/>
      <c r="E180" s="446"/>
      <c r="F180" s="446"/>
      <c r="G180" s="448"/>
      <c r="H180" s="449"/>
      <c r="I180" s="450"/>
      <c r="J180" s="447"/>
      <c r="K180" s="59"/>
    </row>
    <row r="181" spans="1:11" ht="15.75">
      <c r="A181" s="459"/>
      <c r="B181" s="459"/>
      <c r="C181" s="59"/>
      <c r="D181" s="446"/>
      <c r="E181" s="446"/>
      <c r="F181" s="446"/>
      <c r="G181" s="448"/>
      <c r="H181" s="449"/>
      <c r="I181" s="450"/>
      <c r="J181" s="447"/>
      <c r="K181" s="59"/>
    </row>
    <row r="182" spans="1:11" ht="15.75">
      <c r="A182" s="459"/>
      <c r="B182" s="459"/>
      <c r="C182" s="59"/>
      <c r="D182" s="446"/>
      <c r="E182" s="446"/>
      <c r="F182" s="446"/>
      <c r="G182" s="448"/>
      <c r="H182" s="449"/>
      <c r="I182" s="450"/>
      <c r="J182" s="447"/>
      <c r="K182" s="59"/>
    </row>
    <row r="183" spans="1:11" ht="15.75">
      <c r="A183" s="459"/>
      <c r="B183" s="459"/>
      <c r="C183" s="59"/>
      <c r="D183" s="446"/>
      <c r="E183" s="446"/>
      <c r="F183" s="446"/>
      <c r="G183" s="448"/>
      <c r="H183" s="449"/>
      <c r="I183" s="450"/>
      <c r="J183" s="447"/>
      <c r="K183" s="59"/>
    </row>
    <row r="184" spans="1:11" ht="15.75">
      <c r="A184" s="459"/>
      <c r="B184" s="459"/>
      <c r="C184" s="59"/>
      <c r="D184" s="446"/>
      <c r="E184" s="446"/>
      <c r="F184" s="446"/>
      <c r="G184" s="448"/>
      <c r="H184" s="449"/>
      <c r="I184" s="450"/>
      <c r="J184" s="447"/>
      <c r="K184" s="59"/>
    </row>
    <row r="185" spans="1:11" ht="15.75">
      <c r="A185" s="459"/>
      <c r="B185" s="459"/>
      <c r="C185" s="59"/>
      <c r="D185" s="446"/>
      <c r="E185" s="446"/>
      <c r="F185" s="446"/>
      <c r="G185" s="448"/>
      <c r="H185" s="449"/>
      <c r="I185" s="450"/>
      <c r="J185" s="447"/>
      <c r="K185" s="59"/>
    </row>
    <row r="186" spans="1:11" ht="15.75">
      <c r="A186" s="459"/>
      <c r="B186" s="459"/>
      <c r="C186" s="59"/>
      <c r="D186" s="446"/>
      <c r="E186" s="446"/>
      <c r="F186" s="446"/>
      <c r="G186" s="448"/>
      <c r="H186" s="449"/>
      <c r="I186" s="450"/>
      <c r="J186" s="447"/>
      <c r="K186" s="59"/>
    </row>
    <row r="187" spans="1:11" ht="15.75">
      <c r="A187" s="459"/>
      <c r="B187" s="459"/>
      <c r="C187" s="59"/>
      <c r="D187" s="446"/>
      <c r="E187" s="446"/>
      <c r="F187" s="446"/>
      <c r="G187" s="448"/>
      <c r="H187" s="449"/>
      <c r="I187" s="450"/>
      <c r="J187" s="447"/>
      <c r="K187" s="59"/>
    </row>
    <row r="188" spans="1:11" ht="15.75">
      <c r="A188" s="459"/>
      <c r="B188" s="459"/>
      <c r="C188" s="59"/>
      <c r="D188" s="446"/>
      <c r="E188" s="446"/>
      <c r="F188" s="446"/>
      <c r="G188" s="448"/>
      <c r="H188" s="449"/>
      <c r="I188" s="450"/>
      <c r="J188" s="447"/>
      <c r="K188" s="59"/>
    </row>
    <row r="189" spans="1:11" ht="15.75">
      <c r="A189" s="459"/>
      <c r="B189" s="459"/>
      <c r="C189" s="59"/>
      <c r="D189" s="446"/>
      <c r="E189" s="446"/>
      <c r="F189" s="446"/>
      <c r="G189" s="448"/>
      <c r="H189" s="449"/>
      <c r="I189" s="450"/>
      <c r="J189" s="447"/>
      <c r="K189" s="59"/>
    </row>
    <row r="190" spans="1:11" ht="15.75">
      <c r="A190" s="459"/>
      <c r="B190" s="459"/>
      <c r="C190" s="59"/>
      <c r="D190" s="446"/>
      <c r="E190" s="446"/>
      <c r="F190" s="446"/>
      <c r="G190" s="448"/>
      <c r="H190" s="449"/>
      <c r="I190" s="450"/>
      <c r="J190" s="447"/>
      <c r="K190" s="59"/>
    </row>
    <row r="191" spans="1:11" ht="15.75">
      <c r="A191" s="459"/>
      <c r="B191" s="459"/>
      <c r="C191" s="59"/>
      <c r="D191" s="446"/>
      <c r="E191" s="446"/>
      <c r="F191" s="446"/>
      <c r="G191" s="448"/>
      <c r="H191" s="449"/>
      <c r="I191" s="450"/>
      <c r="J191" s="447"/>
      <c r="K191" s="59"/>
    </row>
    <row r="192" spans="1:11" ht="15.75">
      <c r="A192" s="459"/>
      <c r="B192" s="459"/>
      <c r="C192" s="59"/>
      <c r="D192" s="446"/>
      <c r="E192" s="446"/>
      <c r="F192" s="446"/>
      <c r="G192" s="448"/>
      <c r="H192" s="449"/>
      <c r="I192" s="450"/>
      <c r="J192" s="447"/>
      <c r="K192" s="59"/>
    </row>
    <row r="193" spans="1:11" ht="15.75">
      <c r="A193" s="459"/>
      <c r="B193" s="459"/>
      <c r="C193" s="59"/>
      <c r="D193" s="446"/>
      <c r="E193" s="446"/>
      <c r="F193" s="446"/>
      <c r="G193" s="448"/>
      <c r="H193" s="449"/>
      <c r="I193" s="450"/>
      <c r="J193" s="447"/>
      <c r="K193" s="59"/>
    </row>
    <row r="194" spans="1:11" ht="15.75">
      <c r="A194" s="459"/>
      <c r="B194" s="459"/>
      <c r="C194" s="59"/>
      <c r="D194" s="446"/>
      <c r="E194" s="446"/>
      <c r="F194" s="446"/>
      <c r="G194" s="448"/>
      <c r="H194" s="449"/>
      <c r="I194" s="450"/>
      <c r="J194" s="447"/>
      <c r="K194" s="59"/>
    </row>
    <row r="195" spans="1:11" ht="15.75">
      <c r="A195" s="459"/>
      <c r="B195" s="459"/>
      <c r="C195" s="59"/>
      <c r="D195" s="446"/>
      <c r="E195" s="446"/>
      <c r="F195" s="446"/>
      <c r="G195" s="448"/>
      <c r="H195" s="449"/>
      <c r="I195" s="450"/>
      <c r="J195" s="447"/>
      <c r="K195" s="59"/>
    </row>
    <row r="196" spans="1:11" ht="15.75">
      <c r="A196" s="459"/>
      <c r="B196" s="459"/>
      <c r="C196" s="59"/>
      <c r="D196" s="446"/>
      <c r="E196" s="446"/>
      <c r="F196" s="446"/>
      <c r="G196" s="448"/>
      <c r="H196" s="449"/>
      <c r="I196" s="450"/>
      <c r="J196" s="447"/>
      <c r="K196" s="59"/>
    </row>
    <row r="197" spans="1:11" ht="15.75">
      <c r="A197" s="459"/>
      <c r="B197" s="459"/>
      <c r="C197" s="59"/>
      <c r="D197" s="446"/>
      <c r="E197" s="446"/>
      <c r="F197" s="446"/>
      <c r="G197" s="448"/>
      <c r="H197" s="449"/>
      <c r="I197" s="450"/>
      <c r="J197" s="447"/>
      <c r="K197" s="59"/>
    </row>
    <row r="198" spans="1:11" ht="15.75">
      <c r="A198" s="459"/>
      <c r="B198" s="459"/>
      <c r="C198" s="59"/>
      <c r="D198" s="446"/>
      <c r="E198" s="446"/>
      <c r="F198" s="446"/>
      <c r="G198" s="448"/>
      <c r="H198" s="449"/>
      <c r="I198" s="450"/>
      <c r="J198" s="447"/>
      <c r="K198" s="59"/>
    </row>
    <row r="199" spans="1:11" ht="15.75">
      <c r="A199" s="459"/>
      <c r="B199" s="459"/>
      <c r="C199" s="59"/>
      <c r="D199" s="446"/>
      <c r="E199" s="446"/>
      <c r="F199" s="446"/>
      <c r="G199" s="448"/>
      <c r="H199" s="449"/>
      <c r="I199" s="450"/>
      <c r="J199" s="447"/>
      <c r="K199" s="59"/>
    </row>
    <row r="200" spans="1:11" ht="15.75">
      <c r="A200" s="459"/>
      <c r="B200" s="459"/>
      <c r="C200" s="59"/>
      <c r="D200" s="446"/>
      <c r="E200" s="446"/>
      <c r="F200" s="446"/>
      <c r="G200" s="448"/>
      <c r="H200" s="449"/>
      <c r="I200" s="450"/>
      <c r="J200" s="447"/>
      <c r="K200" s="59"/>
    </row>
  </sheetData>
  <mergeCells count="8">
    <mergeCell ref="A3:C3"/>
    <mergeCell ref="G3:I3"/>
    <mergeCell ref="A4:C4"/>
    <mergeCell ref="G4:I4"/>
    <mergeCell ref="A5:D5"/>
    <mergeCell ref="A6:K6"/>
    <mergeCell ref="A12:I12"/>
    <mergeCell ref="A8:G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12"/>
  <sheetViews>
    <sheetView zoomScaleNormal="100" workbookViewId="0">
      <selection activeCell="A6" sqref="A6:F6"/>
    </sheetView>
  </sheetViews>
  <sheetFormatPr defaultColWidth="9" defaultRowHeight="15.75"/>
  <cols>
    <col min="1" max="1" width="4.21875" style="368" customWidth="1"/>
    <col min="2" max="2" width="13.44140625" style="368" customWidth="1"/>
    <col min="3" max="3" width="27.109375" style="9" customWidth="1"/>
    <col min="4" max="4" width="21.109375" style="365" customWidth="1"/>
    <col min="5" max="5" width="19" style="365" bestFit="1" customWidth="1"/>
    <col min="6" max="6" width="225.88671875" style="365" hidden="1" customWidth="1"/>
    <col min="7" max="7" width="28.77734375" style="367" customWidth="1"/>
    <col min="8" max="8" width="12.5546875" style="378" customWidth="1"/>
    <col min="9" max="9" width="12.77734375" style="437" customWidth="1"/>
    <col min="10" max="10" width="12.77734375" style="378" hidden="1" customWidth="1"/>
    <col min="11" max="11" width="14.6640625" style="378" hidden="1" customWidth="1"/>
    <col min="12" max="12" width="10" style="378" hidden="1" customWidth="1"/>
    <col min="13" max="13" width="10.21875" style="378" hidden="1" customWidth="1"/>
    <col min="14" max="14" width="9.77734375" style="378" hidden="1" customWidth="1"/>
    <col min="15" max="15" width="9.33203125" style="378" hidden="1" customWidth="1"/>
    <col min="16" max="16" width="12.77734375" style="378" customWidth="1"/>
    <col min="17" max="17" width="13.44140625" style="438" hidden="1" customWidth="1"/>
    <col min="18" max="18" width="18.6640625" style="261" hidden="1" customWidth="1"/>
    <col min="19" max="19" width="20.44140625" style="261" hidden="1" customWidth="1"/>
    <col min="20" max="20" width="44.33203125" style="261" hidden="1" customWidth="1"/>
    <col min="21" max="21" width="32.21875" style="261" hidden="1" customWidth="1"/>
    <col min="22" max="22" width="9" style="9" hidden="1" customWidth="1"/>
    <col min="23" max="16384" width="9" style="9"/>
  </cols>
  <sheetData>
    <row r="1" spans="1:22" ht="17.25" customHeight="1">
      <c r="A1" s="505" t="s">
        <v>2</v>
      </c>
      <c r="B1" s="505"/>
      <c r="C1" s="505"/>
      <c r="D1" s="364"/>
      <c r="G1" s="502" t="s">
        <v>1</v>
      </c>
      <c r="H1" s="502"/>
      <c r="I1" s="502"/>
      <c r="J1" s="502"/>
      <c r="K1" s="502"/>
      <c r="L1" s="502"/>
      <c r="M1" s="502"/>
      <c r="N1" s="502"/>
      <c r="O1" s="502"/>
      <c r="P1" s="502"/>
      <c r="Q1" s="502"/>
    </row>
    <row r="2" spans="1:22" ht="17.25" customHeight="1">
      <c r="A2" s="505" t="s">
        <v>3</v>
      </c>
      <c r="B2" s="505"/>
      <c r="C2" s="505"/>
      <c r="D2" s="364"/>
      <c r="G2" s="502" t="s">
        <v>4</v>
      </c>
      <c r="H2" s="502"/>
      <c r="I2" s="502"/>
      <c r="J2" s="502"/>
      <c r="K2" s="502"/>
      <c r="L2" s="502"/>
      <c r="M2" s="502"/>
      <c r="N2" s="502"/>
      <c r="O2" s="502"/>
      <c r="P2" s="502"/>
      <c r="Q2" s="502"/>
    </row>
    <row r="3" spans="1:22" ht="22.9" customHeight="1">
      <c r="A3" s="503"/>
      <c r="B3" s="503"/>
      <c r="C3" s="503"/>
      <c r="D3" s="503"/>
    </row>
    <row r="4" spans="1:22" s="261" customFormat="1" ht="85.5" customHeight="1">
      <c r="A4" s="504" t="s">
        <v>1651</v>
      </c>
      <c r="B4" s="504"/>
      <c r="C4" s="504"/>
      <c r="D4" s="504"/>
      <c r="E4" s="504"/>
      <c r="F4" s="504"/>
      <c r="G4" s="504"/>
      <c r="H4" s="504"/>
      <c r="I4" s="504"/>
      <c r="J4" s="504"/>
      <c r="K4" s="504"/>
      <c r="L4" s="504"/>
      <c r="M4" s="504"/>
      <c r="N4" s="504"/>
      <c r="O4" s="504"/>
      <c r="P4" s="504"/>
      <c r="Q4" s="504"/>
      <c r="R4" s="439"/>
      <c r="S4" s="439"/>
      <c r="T4" s="439"/>
      <c r="U4" s="439"/>
    </row>
    <row r="5" spans="1:22" s="440" customFormat="1" ht="35.1" customHeight="1">
      <c r="A5" s="10" t="s">
        <v>1610</v>
      </c>
      <c r="B5" s="10" t="s">
        <v>0</v>
      </c>
      <c r="C5" s="10" t="s">
        <v>5</v>
      </c>
      <c r="D5" s="10" t="s">
        <v>6</v>
      </c>
      <c r="E5" s="10" t="s">
        <v>7</v>
      </c>
      <c r="F5" s="10" t="s">
        <v>11</v>
      </c>
      <c r="G5" s="10" t="s">
        <v>1608</v>
      </c>
      <c r="H5" s="11" t="s">
        <v>10</v>
      </c>
      <c r="I5" s="11" t="s">
        <v>1789</v>
      </c>
      <c r="J5" s="11" t="s">
        <v>1790</v>
      </c>
      <c r="K5" s="11" t="s">
        <v>1791</v>
      </c>
      <c r="L5" s="11" t="s">
        <v>1792</v>
      </c>
      <c r="M5" s="11" t="s">
        <v>1793</v>
      </c>
      <c r="N5" s="11" t="s">
        <v>1794</v>
      </c>
      <c r="O5" s="11" t="s">
        <v>1795</v>
      </c>
      <c r="P5" s="11" t="s">
        <v>1728</v>
      </c>
      <c r="Q5" s="10" t="s">
        <v>9</v>
      </c>
      <c r="R5" s="423" t="s">
        <v>1956</v>
      </c>
      <c r="S5" s="423" t="s">
        <v>1957</v>
      </c>
      <c r="T5" s="423" t="s">
        <v>1958</v>
      </c>
      <c r="U5" s="423" t="s">
        <v>1959</v>
      </c>
    </row>
    <row r="6" spans="1:22" ht="49.9" customHeight="1">
      <c r="A6" s="501" t="s">
        <v>213</v>
      </c>
      <c r="B6" s="501"/>
      <c r="C6" s="501"/>
      <c r="D6" s="501"/>
      <c r="E6" s="501"/>
      <c r="F6" s="501"/>
      <c r="G6" s="13"/>
      <c r="H6" s="205">
        <f>SUM(H7:H9)</f>
        <v>75000000</v>
      </c>
      <c r="I6" s="205"/>
      <c r="J6" s="313"/>
      <c r="K6" s="205"/>
      <c r="L6" s="205"/>
      <c r="M6" s="205"/>
      <c r="N6" s="205"/>
      <c r="O6" s="205"/>
      <c r="P6" s="205"/>
      <c r="Q6" s="244"/>
      <c r="R6" s="379"/>
      <c r="S6" s="379"/>
      <c r="T6" s="379"/>
      <c r="U6" s="379"/>
    </row>
    <row r="7" spans="1:22" s="28" customFormat="1" ht="61.5" customHeight="1">
      <c r="A7" s="14">
        <v>3</v>
      </c>
      <c r="B7" s="15" t="s">
        <v>1750</v>
      </c>
      <c r="C7" s="211" t="s">
        <v>205</v>
      </c>
      <c r="D7" s="235" t="s">
        <v>206</v>
      </c>
      <c r="E7" s="235" t="s">
        <v>207</v>
      </c>
      <c r="F7" s="235" t="s">
        <v>208</v>
      </c>
      <c r="G7" s="211" t="s">
        <v>1451</v>
      </c>
      <c r="H7" s="236">
        <v>15000000</v>
      </c>
      <c r="I7" s="236" t="s">
        <v>1796</v>
      </c>
      <c r="J7" s="313" t="s">
        <v>1797</v>
      </c>
      <c r="K7" s="236" t="s">
        <v>1798</v>
      </c>
      <c r="L7" s="236">
        <v>5</v>
      </c>
      <c r="M7" s="236">
        <v>2</v>
      </c>
      <c r="N7" s="236">
        <v>3</v>
      </c>
      <c r="O7" s="236">
        <v>2</v>
      </c>
      <c r="P7" s="236" t="s">
        <v>1729</v>
      </c>
      <c r="Q7" s="240"/>
      <c r="R7" s="240" t="s">
        <v>1972</v>
      </c>
      <c r="S7" s="240" t="s">
        <v>1973</v>
      </c>
      <c r="T7" s="240" t="s">
        <v>1974</v>
      </c>
      <c r="U7" s="441" t="s">
        <v>1975</v>
      </c>
      <c r="V7" s="30" t="s">
        <v>1825</v>
      </c>
    </row>
    <row r="8" spans="1:22" s="28" customFormat="1" ht="51" customHeight="1">
      <c r="A8" s="14">
        <v>4</v>
      </c>
      <c r="B8" s="15" t="s">
        <v>1425</v>
      </c>
      <c r="C8" s="211" t="s">
        <v>1769</v>
      </c>
      <c r="D8" s="237" t="s">
        <v>209</v>
      </c>
      <c r="E8" s="238" t="s">
        <v>46</v>
      </c>
      <c r="F8" s="204" t="s">
        <v>210</v>
      </c>
      <c r="G8" s="204" t="s">
        <v>1477</v>
      </c>
      <c r="H8" s="236">
        <v>35000000</v>
      </c>
      <c r="I8" s="236" t="s">
        <v>1796</v>
      </c>
      <c r="J8" s="313" t="s">
        <v>1797</v>
      </c>
      <c r="K8" s="236" t="s">
        <v>1798</v>
      </c>
      <c r="L8" s="236">
        <v>5</v>
      </c>
      <c r="M8" s="236">
        <v>2</v>
      </c>
      <c r="N8" s="236">
        <v>3</v>
      </c>
      <c r="O8" s="236"/>
      <c r="P8" s="236" t="s">
        <v>1729</v>
      </c>
      <c r="Q8" s="240" t="s">
        <v>1770</v>
      </c>
      <c r="R8" s="379"/>
      <c r="S8" s="379"/>
      <c r="T8" s="379"/>
      <c r="U8" s="379"/>
    </row>
    <row r="9" spans="1:22" s="28" customFormat="1" ht="67.900000000000006" customHeight="1">
      <c r="A9" s="14">
        <v>5</v>
      </c>
      <c r="B9" s="15" t="s">
        <v>1426</v>
      </c>
      <c r="C9" s="211" t="s">
        <v>1609</v>
      </c>
      <c r="D9" s="237" t="s">
        <v>211</v>
      </c>
      <c r="E9" s="238" t="s">
        <v>212</v>
      </c>
      <c r="F9" s="204" t="s">
        <v>1475</v>
      </c>
      <c r="G9" s="204" t="s">
        <v>1478</v>
      </c>
      <c r="H9" s="236">
        <v>25000000</v>
      </c>
      <c r="I9" s="236" t="s">
        <v>1437</v>
      </c>
      <c r="J9" s="313"/>
      <c r="K9" s="236"/>
      <c r="L9" s="236"/>
      <c r="M9" s="236"/>
      <c r="N9" s="236"/>
      <c r="O9" s="236"/>
      <c r="P9" s="236"/>
      <c r="Q9" s="274" t="s">
        <v>1771</v>
      </c>
      <c r="R9" s="379"/>
      <c r="S9" s="379"/>
      <c r="T9" s="379"/>
      <c r="U9" s="379"/>
    </row>
    <row r="10" spans="1:22">
      <c r="R10" s="379"/>
      <c r="S10" s="379"/>
      <c r="T10" s="379"/>
      <c r="U10" s="379"/>
    </row>
    <row r="11" spans="1:22">
      <c r="R11" s="379"/>
      <c r="S11" s="379"/>
      <c r="T11" s="379"/>
      <c r="U11" s="379"/>
    </row>
    <row r="12" spans="1:22">
      <c r="R12" s="280"/>
      <c r="S12" s="280"/>
      <c r="T12" s="280"/>
      <c r="U12" s="381"/>
    </row>
    <row r="13" spans="1:22">
      <c r="R13" s="379"/>
      <c r="S13" s="379"/>
      <c r="T13" s="379"/>
      <c r="U13" s="379"/>
    </row>
    <row r="14" spans="1:22">
      <c r="R14" s="280"/>
      <c r="S14" s="280"/>
      <c r="T14" s="280"/>
      <c r="U14" s="381"/>
    </row>
    <row r="15" spans="1:22">
      <c r="R15" s="379"/>
      <c r="S15" s="379"/>
      <c r="T15" s="379"/>
      <c r="U15" s="381"/>
    </row>
    <row r="16" spans="1:22">
      <c r="R16" s="379"/>
      <c r="S16" s="379"/>
      <c r="T16" s="379"/>
      <c r="U16" s="381"/>
    </row>
    <row r="17" spans="18:21">
      <c r="R17" s="379"/>
      <c r="S17" s="379"/>
      <c r="T17" s="379"/>
      <c r="U17" s="379"/>
    </row>
    <row r="18" spans="18:21">
      <c r="R18" s="379"/>
      <c r="S18" s="379"/>
      <c r="T18" s="379"/>
      <c r="U18" s="379"/>
    </row>
    <row r="19" spans="18:21">
      <c r="R19" s="379"/>
      <c r="S19" s="379"/>
      <c r="T19" s="379"/>
      <c r="U19" s="379"/>
    </row>
    <row r="20" spans="18:21">
      <c r="R20" s="379"/>
      <c r="S20" s="379"/>
      <c r="T20" s="379"/>
      <c r="U20" s="379"/>
    </row>
    <row r="21" spans="18:21">
      <c r="R21" s="379"/>
      <c r="S21" s="379"/>
      <c r="T21" s="379"/>
      <c r="U21" s="379"/>
    </row>
    <row r="22" spans="18:21">
      <c r="R22" s="428"/>
      <c r="S22" s="428"/>
      <c r="T22" s="428"/>
      <c r="U22" s="428"/>
    </row>
    <row r="23" spans="18:21">
      <c r="R23" s="379"/>
      <c r="S23" s="379"/>
      <c r="T23" s="379"/>
      <c r="U23" s="379"/>
    </row>
    <row r="24" spans="18:21">
      <c r="R24" s="379"/>
      <c r="S24" s="379"/>
      <c r="T24" s="379"/>
      <c r="U24" s="381"/>
    </row>
    <row r="25" spans="18:21">
      <c r="R25" s="379"/>
      <c r="S25" s="379"/>
      <c r="T25" s="379"/>
      <c r="U25" s="381"/>
    </row>
    <row r="26" spans="18:21">
      <c r="R26" s="379"/>
      <c r="S26" s="379"/>
      <c r="T26" s="379"/>
      <c r="U26" s="381"/>
    </row>
    <row r="27" spans="18:21">
      <c r="R27" s="379"/>
      <c r="S27" s="379"/>
      <c r="T27" s="379"/>
      <c r="U27" s="381"/>
    </row>
    <row r="28" spans="18:21">
      <c r="R28" s="379"/>
      <c r="S28" s="379"/>
      <c r="T28" s="379"/>
      <c r="U28" s="381"/>
    </row>
    <row r="29" spans="18:21">
      <c r="R29" s="379"/>
      <c r="S29" s="379"/>
      <c r="T29" s="379"/>
      <c r="U29" s="381"/>
    </row>
    <row r="30" spans="18:21">
      <c r="R30" s="379"/>
      <c r="S30" s="379"/>
      <c r="T30" s="379"/>
      <c r="U30" s="381"/>
    </row>
    <row r="31" spans="18:21">
      <c r="R31" s="379"/>
      <c r="S31" s="379"/>
      <c r="T31" s="379"/>
      <c r="U31" s="381"/>
    </row>
    <row r="32" spans="18:21">
      <c r="R32" s="379"/>
      <c r="S32" s="379"/>
      <c r="T32" s="379"/>
      <c r="U32" s="381"/>
    </row>
    <row r="33" spans="18:21">
      <c r="R33" s="379"/>
      <c r="S33" s="379"/>
      <c r="T33" s="379"/>
      <c r="U33" s="381"/>
    </row>
    <row r="34" spans="18:21">
      <c r="R34" s="379"/>
      <c r="S34" s="379"/>
      <c r="T34" s="379"/>
      <c r="U34" s="381"/>
    </row>
    <row r="35" spans="18:21">
      <c r="R35" s="379"/>
      <c r="S35" s="379"/>
      <c r="T35" s="379"/>
      <c r="U35" s="381"/>
    </row>
    <row r="36" spans="18:21">
      <c r="R36" s="379"/>
      <c r="S36" s="379"/>
      <c r="T36" s="379"/>
      <c r="U36" s="379"/>
    </row>
    <row r="37" spans="18:21">
      <c r="R37" s="379"/>
      <c r="S37" s="379"/>
      <c r="T37" s="379"/>
      <c r="U37" s="379"/>
    </row>
    <row r="38" spans="18:21">
      <c r="R38" s="379"/>
      <c r="S38" s="379"/>
      <c r="T38" s="379"/>
      <c r="U38" s="379"/>
    </row>
    <row r="39" spans="18:21">
      <c r="R39" s="379"/>
      <c r="S39" s="379"/>
      <c r="T39" s="379"/>
      <c r="U39" s="381"/>
    </row>
    <row r="40" spans="18:21">
      <c r="R40" s="379"/>
      <c r="S40" s="379"/>
      <c r="T40" s="379"/>
      <c r="U40" s="381"/>
    </row>
    <row r="41" spans="18:21">
      <c r="R41" s="379"/>
      <c r="S41" s="379"/>
      <c r="T41" s="379"/>
      <c r="U41" s="381"/>
    </row>
    <row r="42" spans="18:21">
      <c r="R42" s="379"/>
      <c r="S42" s="379"/>
      <c r="T42" s="379"/>
      <c r="U42" s="381"/>
    </row>
    <row r="43" spans="18:21">
      <c r="R43" s="379"/>
      <c r="S43" s="379"/>
      <c r="T43" s="379"/>
      <c r="U43" s="379"/>
    </row>
    <row r="44" spans="18:21">
      <c r="R44" s="379"/>
      <c r="S44" s="379"/>
      <c r="T44" s="379"/>
      <c r="U44" s="381"/>
    </row>
    <row r="45" spans="18:21">
      <c r="R45" s="379"/>
      <c r="S45" s="379"/>
      <c r="T45" s="379"/>
      <c r="U45" s="381"/>
    </row>
    <row r="46" spans="18:21">
      <c r="R46" s="379"/>
      <c r="S46" s="379"/>
      <c r="T46" s="379"/>
      <c r="U46" s="381"/>
    </row>
    <row r="47" spans="18:21">
      <c r="R47" s="379"/>
      <c r="S47" s="379"/>
      <c r="T47" s="379"/>
      <c r="U47" s="381"/>
    </row>
    <row r="48" spans="18:21">
      <c r="R48" s="379"/>
      <c r="S48" s="379"/>
      <c r="T48" s="379"/>
      <c r="U48" s="379"/>
    </row>
    <row r="49" spans="18:21">
      <c r="R49" s="280"/>
      <c r="S49" s="280"/>
      <c r="T49" s="280"/>
      <c r="U49" s="280"/>
    </row>
    <row r="50" spans="18:21">
      <c r="R50" s="379"/>
      <c r="S50" s="379"/>
      <c r="T50" s="379"/>
      <c r="U50" s="379"/>
    </row>
    <row r="51" spans="18:21">
      <c r="R51" s="379"/>
      <c r="S51" s="379"/>
      <c r="T51" s="379"/>
      <c r="U51" s="381"/>
    </row>
    <row r="52" spans="18:21">
      <c r="R52" s="379"/>
      <c r="S52" s="379"/>
      <c r="T52" s="379"/>
      <c r="U52" s="381"/>
    </row>
    <row r="53" spans="18:21">
      <c r="R53" s="379"/>
      <c r="S53" s="379"/>
      <c r="T53" s="379"/>
      <c r="U53" s="379"/>
    </row>
    <row r="54" spans="18:21">
      <c r="R54" s="379"/>
      <c r="S54" s="379"/>
      <c r="T54" s="379"/>
      <c r="U54" s="379"/>
    </row>
    <row r="55" spans="18:21">
      <c r="R55" s="379"/>
      <c r="S55" s="379"/>
      <c r="T55" s="379"/>
      <c r="U55" s="379"/>
    </row>
    <row r="56" spans="18:21">
      <c r="R56" s="379"/>
      <c r="S56" s="379"/>
      <c r="T56" s="379"/>
      <c r="U56" s="379"/>
    </row>
    <row r="57" spans="18:21">
      <c r="R57" s="379"/>
      <c r="S57" s="379"/>
      <c r="T57" s="379"/>
      <c r="U57" s="381"/>
    </row>
    <row r="58" spans="18:21">
      <c r="R58" s="428"/>
      <c r="S58" s="428"/>
      <c r="T58" s="428"/>
      <c r="U58" s="428"/>
    </row>
    <row r="59" spans="18:21">
      <c r="R59" s="379"/>
      <c r="S59" s="379"/>
      <c r="T59" s="379"/>
      <c r="U59" s="381"/>
    </row>
    <row r="60" spans="18:21">
      <c r="R60" s="379"/>
      <c r="S60" s="379"/>
      <c r="T60" s="379"/>
      <c r="U60" s="381"/>
    </row>
    <row r="61" spans="18:21">
      <c r="R61" s="379"/>
      <c r="S61" s="379"/>
      <c r="T61" s="379"/>
      <c r="U61" s="381"/>
    </row>
    <row r="62" spans="18:21">
      <c r="R62" s="379"/>
      <c r="S62" s="379"/>
      <c r="T62" s="379"/>
      <c r="U62" s="379"/>
    </row>
    <row r="63" spans="18:21">
      <c r="R63" s="379"/>
      <c r="S63" s="379"/>
      <c r="T63" s="379"/>
      <c r="U63" s="379"/>
    </row>
    <row r="64" spans="18:21">
      <c r="R64" s="379"/>
      <c r="S64" s="379"/>
      <c r="T64" s="379"/>
      <c r="U64" s="381"/>
    </row>
    <row r="65" spans="18:21">
      <c r="R65" s="379"/>
      <c r="S65" s="379"/>
      <c r="T65" s="379"/>
      <c r="U65" s="379"/>
    </row>
    <row r="66" spans="18:21">
      <c r="R66" s="379"/>
      <c r="S66" s="379"/>
      <c r="T66" s="379"/>
      <c r="U66" s="379"/>
    </row>
    <row r="67" spans="18:21">
      <c r="R67" s="379"/>
      <c r="S67" s="379"/>
      <c r="T67" s="379"/>
      <c r="U67" s="379"/>
    </row>
    <row r="68" spans="18:21">
      <c r="R68" s="379"/>
      <c r="S68" s="379"/>
      <c r="T68" s="379"/>
      <c r="U68" s="379"/>
    </row>
    <row r="69" spans="18:21">
      <c r="R69" s="379"/>
      <c r="S69" s="379"/>
      <c r="T69" s="379"/>
      <c r="U69" s="379"/>
    </row>
    <row r="70" spans="18:21">
      <c r="R70" s="379"/>
      <c r="S70" s="379"/>
      <c r="T70" s="379"/>
      <c r="U70" s="379"/>
    </row>
    <row r="71" spans="18:21">
      <c r="R71" s="379"/>
      <c r="S71" s="379"/>
      <c r="T71" s="379"/>
      <c r="U71" s="379"/>
    </row>
    <row r="72" spans="18:21">
      <c r="R72" s="379"/>
      <c r="S72" s="379"/>
      <c r="T72" s="379"/>
      <c r="U72" s="379"/>
    </row>
    <row r="73" spans="18:21">
      <c r="R73" s="379"/>
      <c r="S73" s="379"/>
      <c r="T73" s="379"/>
      <c r="U73" s="379"/>
    </row>
    <row r="74" spans="18:21">
      <c r="R74" s="379"/>
      <c r="S74" s="379"/>
      <c r="T74" s="379"/>
      <c r="U74" s="379"/>
    </row>
    <row r="75" spans="18:21">
      <c r="R75" s="379"/>
      <c r="S75" s="379"/>
      <c r="T75" s="379"/>
      <c r="U75" s="379"/>
    </row>
    <row r="76" spans="18:21">
      <c r="R76" s="379"/>
      <c r="S76" s="379"/>
      <c r="T76" s="379"/>
      <c r="U76" s="379"/>
    </row>
    <row r="77" spans="18:21">
      <c r="R77" s="379"/>
      <c r="S77" s="379"/>
      <c r="T77" s="379"/>
      <c r="U77" s="379"/>
    </row>
    <row r="78" spans="18:21">
      <c r="R78" s="379"/>
      <c r="S78" s="379"/>
      <c r="T78" s="379"/>
      <c r="U78" s="381"/>
    </row>
    <row r="79" spans="18:21">
      <c r="R79" s="379"/>
      <c r="S79" s="379"/>
      <c r="T79" s="379"/>
      <c r="U79" s="379"/>
    </row>
    <row r="80" spans="18:21">
      <c r="R80" s="379"/>
      <c r="S80" s="379"/>
      <c r="T80" s="379"/>
      <c r="U80" s="379"/>
    </row>
    <row r="81" spans="18:21">
      <c r="R81" s="379"/>
      <c r="S81" s="379"/>
      <c r="T81" s="379"/>
      <c r="U81" s="379"/>
    </row>
    <row r="82" spans="18:21">
      <c r="R82" s="280"/>
      <c r="S82" s="280"/>
      <c r="T82" s="280"/>
      <c r="U82" s="280"/>
    </row>
    <row r="83" spans="18:21">
      <c r="R83" s="280"/>
      <c r="S83" s="280"/>
      <c r="T83" s="280"/>
      <c r="U83" s="381"/>
    </row>
    <row r="84" spans="18:21">
      <c r="R84" s="280"/>
      <c r="S84" s="280"/>
      <c r="T84" s="280"/>
      <c r="U84" s="280"/>
    </row>
    <row r="85" spans="18:21">
      <c r="R85" s="280"/>
      <c r="S85" s="280"/>
      <c r="T85" s="280"/>
      <c r="U85" s="381"/>
    </row>
    <row r="86" spans="18:21">
      <c r="R86" s="280"/>
      <c r="S86" s="280"/>
      <c r="T86" s="280"/>
      <c r="U86" s="280"/>
    </row>
    <row r="87" spans="18:21">
      <c r="R87" s="280"/>
      <c r="S87" s="280"/>
      <c r="T87" s="280"/>
      <c r="U87" s="381"/>
    </row>
    <row r="88" spans="18:21">
      <c r="R88" s="280"/>
      <c r="S88" s="280"/>
      <c r="T88" s="280"/>
      <c r="U88" s="381"/>
    </row>
    <row r="89" spans="18:21">
      <c r="R89" s="280"/>
      <c r="S89" s="280"/>
      <c r="T89" s="280"/>
      <c r="U89" s="381"/>
    </row>
    <row r="90" spans="18:21">
      <c r="R90" s="280"/>
      <c r="S90" s="280"/>
      <c r="T90" s="280"/>
      <c r="U90" s="280"/>
    </row>
    <row r="91" spans="18:21">
      <c r="R91" s="280"/>
      <c r="S91" s="280"/>
      <c r="T91" s="280"/>
      <c r="U91" s="381"/>
    </row>
    <row r="92" spans="18:21">
      <c r="R92" s="280"/>
      <c r="S92" s="280"/>
      <c r="T92" s="280"/>
      <c r="U92" s="381"/>
    </row>
    <row r="93" spans="18:21">
      <c r="R93" s="280"/>
      <c r="S93" s="280"/>
      <c r="T93" s="280"/>
      <c r="U93" s="381"/>
    </row>
    <row r="94" spans="18:21">
      <c r="R94" s="280"/>
      <c r="S94" s="280"/>
      <c r="T94" s="280"/>
      <c r="U94" s="381"/>
    </row>
    <row r="95" spans="18:21">
      <c r="R95" s="280"/>
      <c r="S95" s="280"/>
      <c r="T95" s="280"/>
      <c r="U95" s="381"/>
    </row>
    <row r="96" spans="18:21">
      <c r="R96" s="280"/>
      <c r="S96" s="280"/>
      <c r="T96" s="280"/>
      <c r="U96" s="280"/>
    </row>
    <row r="97" spans="18:21">
      <c r="R97" s="280"/>
      <c r="S97" s="280"/>
      <c r="T97" s="280"/>
      <c r="U97" s="280"/>
    </row>
    <row r="98" spans="18:21">
      <c r="R98" s="280"/>
      <c r="S98" s="280"/>
      <c r="T98" s="280"/>
      <c r="U98" s="280"/>
    </row>
    <row r="99" spans="18:21">
      <c r="R99" s="280"/>
      <c r="S99" s="280"/>
      <c r="T99" s="280"/>
      <c r="U99" s="280"/>
    </row>
    <row r="100" spans="18:21">
      <c r="R100" s="280"/>
      <c r="S100" s="280"/>
      <c r="T100" s="280"/>
      <c r="U100" s="280"/>
    </row>
    <row r="101" spans="18:21">
      <c r="R101" s="280"/>
      <c r="S101" s="280"/>
      <c r="T101" s="280"/>
      <c r="U101" s="381"/>
    </row>
    <row r="102" spans="18:21">
      <c r="R102" s="280"/>
      <c r="S102" s="280"/>
      <c r="T102" s="280"/>
      <c r="U102" s="280"/>
    </row>
    <row r="103" spans="18:21">
      <c r="R103" s="280"/>
      <c r="S103" s="280"/>
      <c r="T103" s="280"/>
      <c r="U103" s="280"/>
    </row>
    <row r="104" spans="18:21">
      <c r="R104" s="280"/>
      <c r="S104" s="280"/>
      <c r="T104" s="280"/>
      <c r="U104" s="381"/>
    </row>
    <row r="105" spans="18:21">
      <c r="R105" s="280"/>
      <c r="S105" s="280"/>
      <c r="T105" s="280"/>
      <c r="U105" s="381"/>
    </row>
    <row r="106" spans="18:21">
      <c r="R106" s="280"/>
      <c r="S106" s="280"/>
      <c r="T106" s="280"/>
      <c r="U106" s="280"/>
    </row>
    <row r="107" spans="18:21">
      <c r="R107" s="280"/>
      <c r="S107" s="280"/>
      <c r="T107" s="280"/>
      <c r="U107" s="280"/>
    </row>
    <row r="108" spans="18:21">
      <c r="R108" s="280"/>
      <c r="S108" s="280"/>
      <c r="T108" s="280"/>
      <c r="U108" s="381"/>
    </row>
    <row r="109" spans="18:21">
      <c r="R109" s="280"/>
      <c r="S109" s="280"/>
      <c r="T109" s="280"/>
      <c r="U109" s="280"/>
    </row>
    <row r="110" spans="18:21">
      <c r="R110" s="280"/>
      <c r="S110" s="280"/>
      <c r="T110" s="280"/>
      <c r="U110" s="381"/>
    </row>
    <row r="111" spans="18:21">
      <c r="R111" s="297"/>
      <c r="S111" s="297"/>
      <c r="T111" s="297"/>
      <c r="U111" s="297"/>
    </row>
    <row r="112" spans="18:21">
      <c r="R112" s="439"/>
      <c r="S112" s="439"/>
      <c r="T112" s="439"/>
      <c r="U112" s="439"/>
    </row>
  </sheetData>
  <autoFilter ref="A5:Q9"/>
  <mergeCells count="7">
    <mergeCell ref="G1:Q1"/>
    <mergeCell ref="G2:Q2"/>
    <mergeCell ref="A3:D3"/>
    <mergeCell ref="A4:Q4"/>
    <mergeCell ref="A1:C1"/>
    <mergeCell ref="A2:C2"/>
    <mergeCell ref="A6:F6"/>
  </mergeCells>
  <hyperlinks>
    <hyperlink ref="U7" r:id="rId1"/>
  </hyperlinks>
  <pageMargins left="0.41" right="0.19" top="0.26" bottom="0.15" header="0" footer="0"/>
  <pageSetup paperSize="9" scale="85" orientation="landscape" r:id="rId2"/>
  <headerFooter alignWithMargins="0">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35"/>
  <sheetViews>
    <sheetView zoomScaleNormal="100" workbookViewId="0">
      <pane ySplit="5" topLeftCell="A27" activePane="bottomLeft" state="frozen"/>
      <selection activeCell="I3" sqref="I1:I65536"/>
      <selection pane="bottomLeft" activeCell="K29" sqref="K29"/>
    </sheetView>
  </sheetViews>
  <sheetFormatPr defaultColWidth="9" defaultRowHeight="15.75"/>
  <cols>
    <col min="1" max="1" width="4.44140625" style="6" customWidth="1"/>
    <col min="2" max="2" width="12" style="6" customWidth="1"/>
    <col min="3" max="3" width="23.88671875" style="1" customWidth="1"/>
    <col min="4" max="4" width="15.88671875" style="2" customWidth="1"/>
    <col min="5" max="5" width="15.5546875" style="2" hidden="1" customWidth="1"/>
    <col min="6" max="6" width="28.44140625" style="2" hidden="1" customWidth="1"/>
    <col min="7" max="7" width="17.44140625" style="3" hidden="1" customWidth="1"/>
    <col min="8" max="8" width="16.44140625" style="4" customWidth="1"/>
    <col min="9" max="10" width="16.44140625" style="4" hidden="1" customWidth="1"/>
    <col min="11" max="11" width="8" style="4" customWidth="1"/>
    <col min="12" max="12" width="12.44140625" style="4" hidden="1" customWidth="1"/>
    <col min="13" max="13" width="16.44140625" style="4" hidden="1" customWidth="1"/>
    <col min="14" max="14" width="8.6640625" style="4" hidden="1" customWidth="1"/>
    <col min="15" max="17" width="7.5546875" style="4" hidden="1" customWidth="1"/>
    <col min="18" max="18" width="12.6640625" style="257" customWidth="1"/>
    <col min="19" max="19" width="17.21875" style="8" customWidth="1"/>
    <col min="20" max="20" width="18.6640625" style="7" hidden="1" customWidth="1"/>
    <col min="21" max="21" width="20.44140625" style="7" hidden="1" customWidth="1"/>
    <col min="22" max="23" width="16.5546875" style="7" hidden="1" customWidth="1"/>
    <col min="24" max="16384" width="9" style="1"/>
  </cols>
  <sheetData>
    <row r="1" spans="1:23" ht="20.25" customHeight="1">
      <c r="A1" s="517" t="s">
        <v>2</v>
      </c>
      <c r="B1" s="517"/>
      <c r="C1" s="517"/>
      <c r="D1" s="242"/>
      <c r="G1" s="516" t="s">
        <v>1</v>
      </c>
      <c r="H1" s="516"/>
      <c r="I1" s="516"/>
      <c r="J1" s="516"/>
      <c r="K1" s="516"/>
      <c r="L1" s="516"/>
      <c r="M1" s="516"/>
      <c r="N1" s="516"/>
      <c r="O1" s="516"/>
      <c r="P1" s="516"/>
      <c r="Q1" s="516"/>
      <c r="R1" s="516"/>
      <c r="S1" s="516"/>
    </row>
    <row r="2" spans="1:23" ht="18.75" customHeight="1">
      <c r="A2" s="517" t="s">
        <v>3</v>
      </c>
      <c r="B2" s="517"/>
      <c r="C2" s="517"/>
      <c r="D2" s="242"/>
      <c r="G2" s="516" t="s">
        <v>4</v>
      </c>
      <c r="H2" s="516"/>
      <c r="I2" s="516"/>
      <c r="J2" s="516"/>
      <c r="K2" s="516"/>
      <c r="L2" s="516"/>
      <c r="M2" s="516"/>
      <c r="N2" s="516"/>
      <c r="O2" s="516"/>
      <c r="P2" s="516"/>
      <c r="Q2" s="516"/>
      <c r="R2" s="516"/>
      <c r="S2" s="516"/>
    </row>
    <row r="3" spans="1:23" ht="12" customHeight="1">
      <c r="A3" s="499"/>
      <c r="B3" s="499"/>
      <c r="C3" s="499"/>
      <c r="D3" s="499"/>
    </row>
    <row r="4" spans="1:23" s="7" customFormat="1" ht="39.75" customHeight="1">
      <c r="A4" s="518" t="s">
        <v>1653</v>
      </c>
      <c r="B4" s="518"/>
      <c r="C4" s="518"/>
      <c r="D4" s="518"/>
      <c r="E4" s="518"/>
      <c r="F4" s="518"/>
      <c r="G4" s="518"/>
      <c r="H4" s="518"/>
      <c r="I4" s="518"/>
      <c r="J4" s="518"/>
      <c r="K4" s="518"/>
      <c r="L4" s="518"/>
      <c r="M4" s="518"/>
      <c r="N4" s="518"/>
      <c r="O4" s="518"/>
      <c r="P4" s="518"/>
      <c r="Q4" s="518"/>
      <c r="R4" s="518"/>
      <c r="S4" s="518"/>
      <c r="T4" s="282"/>
      <c r="U4" s="282"/>
      <c r="V4" s="282"/>
      <c r="W4" s="282"/>
    </row>
    <row r="5" spans="1:23" s="5" customFormat="1" ht="38.25" customHeight="1">
      <c r="A5" s="10" t="s">
        <v>8</v>
      </c>
      <c r="B5" s="10" t="s">
        <v>0</v>
      </c>
      <c r="C5" s="10" t="s">
        <v>5</v>
      </c>
      <c r="D5" s="10" t="s">
        <v>6</v>
      </c>
      <c r="E5" s="10" t="s">
        <v>7</v>
      </c>
      <c r="F5" s="10" t="s">
        <v>11</v>
      </c>
      <c r="G5" s="10" t="s">
        <v>1608</v>
      </c>
      <c r="H5" s="11" t="s">
        <v>10</v>
      </c>
      <c r="I5" s="11" t="s">
        <v>2022</v>
      </c>
      <c r="J5" s="11" t="s">
        <v>1755</v>
      </c>
      <c r="K5" s="11" t="s">
        <v>1789</v>
      </c>
      <c r="L5" s="11" t="s">
        <v>1790</v>
      </c>
      <c r="M5" s="11" t="s">
        <v>1791</v>
      </c>
      <c r="N5" s="11" t="s">
        <v>1792</v>
      </c>
      <c r="O5" s="11" t="s">
        <v>1802</v>
      </c>
      <c r="P5" s="11" t="s">
        <v>1794</v>
      </c>
      <c r="Q5" s="11" t="s">
        <v>1795</v>
      </c>
      <c r="R5" s="11" t="s">
        <v>1728</v>
      </c>
      <c r="S5" s="15" t="s">
        <v>9</v>
      </c>
      <c r="T5" s="395" t="s">
        <v>1956</v>
      </c>
      <c r="U5" s="395" t="s">
        <v>1957</v>
      </c>
      <c r="V5" s="395" t="s">
        <v>1958</v>
      </c>
      <c r="W5" s="395" t="s">
        <v>1959</v>
      </c>
    </row>
    <row r="6" spans="1:23" s="9" customFormat="1" ht="29.25" customHeight="1">
      <c r="A6" s="508" t="s">
        <v>1823</v>
      </c>
      <c r="B6" s="508"/>
      <c r="C6" s="508"/>
      <c r="D6" s="508"/>
      <c r="E6" s="511"/>
      <c r="F6" s="511"/>
      <c r="G6" s="511"/>
      <c r="H6" s="37">
        <f>SUM(H7:H7)</f>
        <v>13000000</v>
      </c>
      <c r="I6" s="331"/>
      <c r="J6" s="331"/>
      <c r="K6" s="37"/>
      <c r="L6" s="331"/>
      <c r="M6" s="331"/>
      <c r="N6" s="331"/>
      <c r="O6" s="331"/>
      <c r="P6" s="331"/>
      <c r="Q6" s="331"/>
      <c r="R6" s="404"/>
      <c r="S6" s="36"/>
      <c r="T6" s="259"/>
      <c r="U6" s="259"/>
      <c r="V6" s="259"/>
      <c r="W6" s="259"/>
    </row>
    <row r="7" spans="1:23" s="12" customFormat="1" ht="72.75" customHeight="1">
      <c r="A7" s="14">
        <v>1</v>
      </c>
      <c r="B7" s="15" t="s">
        <v>1593</v>
      </c>
      <c r="C7" s="211" t="s">
        <v>25</v>
      </c>
      <c r="D7" s="237" t="s">
        <v>26</v>
      </c>
      <c r="E7" s="237" t="s">
        <v>29</v>
      </c>
      <c r="F7" s="204" t="s">
        <v>1587</v>
      </c>
      <c r="G7" s="234" t="s">
        <v>27</v>
      </c>
      <c r="H7" s="236">
        <v>13000000</v>
      </c>
      <c r="I7" s="236" t="s">
        <v>2019</v>
      </c>
      <c r="J7" s="236"/>
      <c r="K7" s="236" t="s">
        <v>1437</v>
      </c>
      <c r="L7" s="236"/>
      <c r="M7" s="236"/>
      <c r="N7" s="236"/>
      <c r="O7" s="236"/>
      <c r="P7" s="236"/>
      <c r="Q7" s="236"/>
      <c r="R7" s="247" t="s">
        <v>1437</v>
      </c>
      <c r="S7" s="22" t="s">
        <v>1727</v>
      </c>
      <c r="T7" s="276"/>
      <c r="U7" s="276"/>
      <c r="V7" s="276"/>
      <c r="W7" s="276"/>
    </row>
    <row r="8" spans="1:23" s="9" customFormat="1" ht="32.25" customHeight="1">
      <c r="A8" s="508" t="s">
        <v>1822</v>
      </c>
      <c r="B8" s="508"/>
      <c r="C8" s="508"/>
      <c r="D8" s="508"/>
      <c r="E8" s="511"/>
      <c r="F8" s="511"/>
      <c r="G8" s="511"/>
      <c r="H8" s="37">
        <f>SUM(H9:H11)</f>
        <v>39000000</v>
      </c>
      <c r="I8" s="331"/>
      <c r="J8" s="331"/>
      <c r="K8" s="37"/>
      <c r="L8" s="331"/>
      <c r="M8" s="331"/>
      <c r="N8" s="331"/>
      <c r="O8" s="331"/>
      <c r="P8" s="331"/>
      <c r="Q8" s="331"/>
      <c r="R8" s="404"/>
      <c r="S8" s="36"/>
      <c r="T8" s="390"/>
      <c r="U8" s="390"/>
      <c r="V8" s="390"/>
      <c r="W8" s="388"/>
    </row>
    <row r="9" spans="1:23" ht="41.25" customHeight="1">
      <c r="A9" s="24">
        <v>2</v>
      </c>
      <c r="B9" s="14" t="s">
        <v>1594</v>
      </c>
      <c r="C9" s="211" t="s">
        <v>1775</v>
      </c>
      <c r="D9" s="212" t="s">
        <v>1776</v>
      </c>
      <c r="E9" s="228" t="s">
        <v>1777</v>
      </c>
      <c r="F9" s="231"/>
      <c r="G9" s="156"/>
      <c r="H9" s="21">
        <v>13000000</v>
      </c>
      <c r="I9" s="229" t="s">
        <v>2019</v>
      </c>
      <c r="J9" s="24"/>
      <c r="K9" s="21" t="s">
        <v>1799</v>
      </c>
      <c r="L9" s="21" t="s">
        <v>2034</v>
      </c>
      <c r="M9" s="21" t="s">
        <v>2035</v>
      </c>
      <c r="N9" s="21">
        <v>5</v>
      </c>
      <c r="O9" s="21">
        <v>2</v>
      </c>
      <c r="P9" s="21">
        <v>3</v>
      </c>
      <c r="Q9" s="21">
        <v>2</v>
      </c>
      <c r="R9" s="251" t="s">
        <v>2018</v>
      </c>
      <c r="S9" s="22"/>
      <c r="T9" s="400" t="s">
        <v>1980</v>
      </c>
      <c r="U9" s="400" t="s">
        <v>1981</v>
      </c>
      <c r="V9" s="400" t="s">
        <v>1982</v>
      </c>
      <c r="W9" s="402" t="s">
        <v>1983</v>
      </c>
    </row>
    <row r="10" spans="1:23" s="9" customFormat="1" ht="141.75">
      <c r="A10" s="14">
        <v>3</v>
      </c>
      <c r="B10" s="15" t="s">
        <v>1595</v>
      </c>
      <c r="C10" s="211" t="s">
        <v>1778</v>
      </c>
      <c r="D10" s="211" t="s">
        <v>358</v>
      </c>
      <c r="E10" s="211" t="s">
        <v>1723</v>
      </c>
      <c r="F10" s="211" t="s">
        <v>359</v>
      </c>
      <c r="G10" s="211" t="s">
        <v>1607</v>
      </c>
      <c r="H10" s="243">
        <v>13000000</v>
      </c>
      <c r="I10" s="243" t="s">
        <v>2019</v>
      </c>
      <c r="J10" s="243"/>
      <c r="K10" s="243" t="s">
        <v>1799</v>
      </c>
      <c r="L10" s="243" t="s">
        <v>2034</v>
      </c>
      <c r="M10" s="236" t="s">
        <v>2035</v>
      </c>
      <c r="N10" s="243">
        <v>5</v>
      </c>
      <c r="O10" s="243">
        <v>2</v>
      </c>
      <c r="P10" s="243">
        <v>3</v>
      </c>
      <c r="Q10" s="243">
        <v>2</v>
      </c>
      <c r="R10" s="251" t="s">
        <v>2018</v>
      </c>
      <c r="S10" s="244" t="s">
        <v>1727</v>
      </c>
      <c r="T10" s="277" t="s">
        <v>1976</v>
      </c>
      <c r="U10" s="277" t="s">
        <v>1977</v>
      </c>
      <c r="V10" s="277" t="s">
        <v>1978</v>
      </c>
      <c r="W10" s="396" t="s">
        <v>1979</v>
      </c>
    </row>
    <row r="11" spans="1:23" s="9" customFormat="1" ht="110.25">
      <c r="A11" s="14">
        <v>4</v>
      </c>
      <c r="B11" s="15" t="s">
        <v>1596</v>
      </c>
      <c r="C11" s="211" t="s">
        <v>360</v>
      </c>
      <c r="D11" s="211" t="s">
        <v>361</v>
      </c>
      <c r="E11" s="235" t="s">
        <v>1719</v>
      </c>
      <c r="F11" s="211" t="s">
        <v>362</v>
      </c>
      <c r="G11" s="235" t="s">
        <v>1665</v>
      </c>
      <c r="H11" s="243">
        <v>13000000</v>
      </c>
      <c r="I11" s="243" t="s">
        <v>2019</v>
      </c>
      <c r="J11" s="243"/>
      <c r="K11" s="243" t="s">
        <v>1799</v>
      </c>
      <c r="L11" s="243" t="s">
        <v>2034</v>
      </c>
      <c r="M11" s="243" t="s">
        <v>2035</v>
      </c>
      <c r="N11" s="243">
        <v>5</v>
      </c>
      <c r="O11" s="243">
        <v>2</v>
      </c>
      <c r="P11" s="243">
        <v>3</v>
      </c>
      <c r="Q11" s="243">
        <v>2</v>
      </c>
      <c r="R11" s="251" t="s">
        <v>2018</v>
      </c>
      <c r="S11" s="244" t="s">
        <v>1690</v>
      </c>
      <c r="T11" s="384" t="s">
        <v>2014</v>
      </c>
      <c r="U11" s="384" t="s">
        <v>2015</v>
      </c>
      <c r="V11" s="384" t="s">
        <v>2016</v>
      </c>
      <c r="W11" s="388" t="s">
        <v>2017</v>
      </c>
    </row>
    <row r="12" spans="1:23" s="9" customFormat="1">
      <c r="A12" s="508" t="s">
        <v>1824</v>
      </c>
      <c r="B12" s="508"/>
      <c r="C12" s="508"/>
      <c r="D12" s="508"/>
      <c r="E12" s="511"/>
      <c r="F12" s="511"/>
      <c r="G12" s="511"/>
      <c r="H12" s="37">
        <f>SUM(H13:H14)</f>
        <v>28000000</v>
      </c>
      <c r="I12" s="331"/>
      <c r="J12" s="331"/>
      <c r="K12" s="37"/>
      <c r="L12" s="331"/>
      <c r="M12" s="331"/>
      <c r="N12" s="331"/>
      <c r="O12" s="331"/>
      <c r="P12" s="331"/>
      <c r="Q12" s="331"/>
      <c r="R12" s="404"/>
      <c r="S12" s="36"/>
      <c r="T12" s="384"/>
      <c r="U12" s="384"/>
      <c r="V12" s="384"/>
      <c r="W12" s="384"/>
    </row>
    <row r="13" spans="1:23" s="9" customFormat="1" ht="157.5">
      <c r="A13" s="14">
        <v>5</v>
      </c>
      <c r="B13" s="15" t="s">
        <v>1597</v>
      </c>
      <c r="C13" s="274" t="s">
        <v>1779</v>
      </c>
      <c r="D13" s="244" t="s">
        <v>383</v>
      </c>
      <c r="E13" s="240" t="s">
        <v>1780</v>
      </c>
      <c r="F13" s="245" t="s">
        <v>384</v>
      </c>
      <c r="G13" s="237" t="s">
        <v>1452</v>
      </c>
      <c r="H13" s="236">
        <v>14000000</v>
      </c>
      <c r="I13" s="236" t="s">
        <v>2019</v>
      </c>
      <c r="J13" s="236"/>
      <c r="K13" s="236" t="s">
        <v>1799</v>
      </c>
      <c r="L13" s="403" t="s">
        <v>2037</v>
      </c>
      <c r="M13" s="236" t="s">
        <v>2038</v>
      </c>
      <c r="N13" s="236">
        <v>5</v>
      </c>
      <c r="O13" s="236">
        <v>2</v>
      </c>
      <c r="P13" s="236">
        <v>2</v>
      </c>
      <c r="Q13" s="236">
        <v>1</v>
      </c>
      <c r="R13" s="251" t="s">
        <v>2018</v>
      </c>
      <c r="S13" s="22" t="s">
        <v>1727</v>
      </c>
      <c r="T13" s="384"/>
      <c r="U13" s="384"/>
      <c r="V13" s="384"/>
      <c r="W13" s="384"/>
    </row>
    <row r="14" spans="1:23" s="9" customFormat="1" ht="141.75">
      <c r="A14" s="14">
        <v>6</v>
      </c>
      <c r="B14" s="15" t="s">
        <v>1598</v>
      </c>
      <c r="C14" s="274" t="s">
        <v>1782</v>
      </c>
      <c r="D14" s="244" t="s">
        <v>385</v>
      </c>
      <c r="E14" s="244" t="s">
        <v>386</v>
      </c>
      <c r="F14" s="266" t="s">
        <v>1654</v>
      </c>
      <c r="G14" s="267" t="s">
        <v>1452</v>
      </c>
      <c r="H14" s="268">
        <v>14000000</v>
      </c>
      <c r="I14" s="268" t="s">
        <v>2019</v>
      </c>
      <c r="J14" s="268"/>
      <c r="K14" s="268" t="s">
        <v>1796</v>
      </c>
      <c r="L14" s="272" t="s">
        <v>2036</v>
      </c>
      <c r="M14" s="268" t="s">
        <v>1803</v>
      </c>
      <c r="N14" s="268">
        <v>5</v>
      </c>
      <c r="O14" s="268">
        <v>2</v>
      </c>
      <c r="P14" s="268">
        <v>2</v>
      </c>
      <c r="Q14" s="272" t="s">
        <v>1804</v>
      </c>
      <c r="R14" s="272" t="s">
        <v>1729</v>
      </c>
      <c r="S14" s="278" t="s">
        <v>1781</v>
      </c>
      <c r="T14" s="385" t="s">
        <v>2010</v>
      </c>
      <c r="U14" s="385" t="s">
        <v>2011</v>
      </c>
      <c r="V14" s="385" t="s">
        <v>2012</v>
      </c>
      <c r="W14" s="391" t="s">
        <v>2013</v>
      </c>
    </row>
    <row r="15" spans="1:23" s="265" customFormat="1">
      <c r="A15" s="508" t="s">
        <v>226</v>
      </c>
      <c r="B15" s="509"/>
      <c r="C15" s="509"/>
      <c r="D15" s="509"/>
      <c r="E15" s="510"/>
      <c r="F15" s="510"/>
      <c r="G15" s="510"/>
      <c r="H15" s="37">
        <f>H16</f>
        <v>13000000</v>
      </c>
      <c r="I15" s="331"/>
      <c r="J15" s="331"/>
      <c r="K15" s="37"/>
      <c r="L15" s="331"/>
      <c r="M15" s="331"/>
      <c r="N15" s="331"/>
      <c r="O15" s="331"/>
      <c r="P15" s="331"/>
      <c r="Q15" s="331"/>
      <c r="R15" s="404"/>
      <c r="S15" s="405"/>
      <c r="T15" s="379"/>
      <c r="U15" s="379"/>
      <c r="V15" s="379"/>
      <c r="W15" s="379"/>
    </row>
    <row r="16" spans="1:23" s="265" customFormat="1" ht="78.75">
      <c r="A16" s="14">
        <v>7</v>
      </c>
      <c r="B16" s="15" t="s">
        <v>1599</v>
      </c>
      <c r="C16" s="237" t="s">
        <v>396</v>
      </c>
      <c r="D16" s="237" t="s">
        <v>1657</v>
      </c>
      <c r="E16" s="237" t="s">
        <v>1720</v>
      </c>
      <c r="F16" s="237" t="s">
        <v>1588</v>
      </c>
      <c r="G16" s="237" t="s">
        <v>397</v>
      </c>
      <c r="H16" s="236">
        <v>13000000</v>
      </c>
      <c r="I16" s="236" t="s">
        <v>2019</v>
      </c>
      <c r="J16" s="247" t="s">
        <v>1756</v>
      </c>
      <c r="K16" s="247" t="s">
        <v>1799</v>
      </c>
      <c r="L16" s="247" t="s">
        <v>1805</v>
      </c>
      <c r="M16" s="247" t="s">
        <v>1806</v>
      </c>
      <c r="N16" s="247">
        <v>5</v>
      </c>
      <c r="O16" s="247">
        <v>2</v>
      </c>
      <c r="P16" s="247">
        <v>3</v>
      </c>
      <c r="Q16" s="247"/>
      <c r="R16" s="247" t="s">
        <v>1729</v>
      </c>
      <c r="S16" s="279" t="s">
        <v>1783</v>
      </c>
      <c r="T16" s="280" t="s">
        <v>1984</v>
      </c>
      <c r="U16" s="280" t="s">
        <v>1985</v>
      </c>
      <c r="V16" s="280" t="s">
        <v>1986</v>
      </c>
      <c r="W16" s="381" t="s">
        <v>1987</v>
      </c>
    </row>
    <row r="17" spans="1:23" s="9" customFormat="1">
      <c r="A17" s="508" t="s">
        <v>1195</v>
      </c>
      <c r="B17" s="508"/>
      <c r="C17" s="508"/>
      <c r="D17" s="508"/>
      <c r="E17" s="511"/>
      <c r="F17" s="511"/>
      <c r="G17" s="511"/>
      <c r="H17" s="35">
        <f>SUM(H18:H20)</f>
        <v>39000000</v>
      </c>
      <c r="I17" s="350"/>
      <c r="J17" s="350"/>
      <c r="K17" s="35"/>
      <c r="L17" s="350"/>
      <c r="M17" s="350"/>
      <c r="N17" s="350"/>
      <c r="O17" s="350"/>
      <c r="P17" s="350"/>
      <c r="Q17" s="350"/>
      <c r="R17" s="406"/>
      <c r="S17" s="36"/>
      <c r="T17" s="385"/>
      <c r="U17" s="385"/>
      <c r="V17" s="385"/>
      <c r="W17" s="385"/>
    </row>
    <row r="18" spans="1:23" ht="204.75">
      <c r="A18" s="398">
        <v>8</v>
      </c>
      <c r="B18" s="398" t="s">
        <v>1600</v>
      </c>
      <c r="C18" s="198" t="s">
        <v>437</v>
      </c>
      <c r="D18" s="198" t="s">
        <v>438</v>
      </c>
      <c r="E18" s="198" t="s">
        <v>439</v>
      </c>
      <c r="F18" s="211" t="s">
        <v>440</v>
      </c>
      <c r="G18" s="211" t="s">
        <v>441</v>
      </c>
      <c r="H18" s="233">
        <v>13000000</v>
      </c>
      <c r="I18" s="233" t="s">
        <v>2019</v>
      </c>
      <c r="J18" s="233"/>
      <c r="K18" s="233" t="s">
        <v>1799</v>
      </c>
      <c r="L18" s="233" t="s">
        <v>1800</v>
      </c>
      <c r="M18" s="233" t="s">
        <v>1807</v>
      </c>
      <c r="N18" s="233">
        <v>5</v>
      </c>
      <c r="O18" s="233">
        <v>2</v>
      </c>
      <c r="P18" s="233">
        <v>2</v>
      </c>
      <c r="Q18" s="233"/>
      <c r="R18" s="399" t="s">
        <v>1729</v>
      </c>
      <c r="S18" s="397" t="s">
        <v>1772</v>
      </c>
      <c r="T18" s="385" t="s">
        <v>2027</v>
      </c>
      <c r="U18" s="385" t="s">
        <v>2028</v>
      </c>
      <c r="V18" s="385" t="s">
        <v>2029</v>
      </c>
      <c r="W18" s="391" t="s">
        <v>2005</v>
      </c>
    </row>
    <row r="19" spans="1:23" ht="78.75">
      <c r="A19" s="14">
        <v>9</v>
      </c>
      <c r="B19" s="14" t="s">
        <v>1601</v>
      </c>
      <c r="C19" s="237" t="s">
        <v>1726</v>
      </c>
      <c r="D19" s="237" t="s">
        <v>442</v>
      </c>
      <c r="E19" s="237" t="s">
        <v>443</v>
      </c>
      <c r="F19" s="237" t="s">
        <v>444</v>
      </c>
      <c r="G19" s="237" t="s">
        <v>445</v>
      </c>
      <c r="H19" s="236">
        <v>13000000</v>
      </c>
      <c r="I19" s="236" t="s">
        <v>2019</v>
      </c>
      <c r="J19" s="247" t="s">
        <v>1756</v>
      </c>
      <c r="K19" s="236" t="s">
        <v>1799</v>
      </c>
      <c r="L19" s="236" t="s">
        <v>1800</v>
      </c>
      <c r="M19" s="236" t="s">
        <v>1807</v>
      </c>
      <c r="N19" s="236">
        <v>5</v>
      </c>
      <c r="O19" s="236">
        <v>2</v>
      </c>
      <c r="P19" s="236">
        <v>3</v>
      </c>
      <c r="Q19" s="247"/>
      <c r="R19" s="247" t="s">
        <v>1754</v>
      </c>
      <c r="S19" s="278" t="s">
        <v>1772</v>
      </c>
      <c r="T19" s="385" t="s">
        <v>1994</v>
      </c>
      <c r="U19" s="385" t="s">
        <v>1995</v>
      </c>
      <c r="V19" s="385" t="s">
        <v>1996</v>
      </c>
      <c r="W19" s="391" t="s">
        <v>1997</v>
      </c>
    </row>
    <row r="20" spans="1:23" ht="78.75">
      <c r="A20" s="14">
        <v>10</v>
      </c>
      <c r="B20" s="14" t="s">
        <v>1602</v>
      </c>
      <c r="C20" s="237" t="s">
        <v>446</v>
      </c>
      <c r="D20" s="237" t="s">
        <v>447</v>
      </c>
      <c r="E20" s="237" t="s">
        <v>448</v>
      </c>
      <c r="F20" s="237" t="s">
        <v>449</v>
      </c>
      <c r="G20" s="237" t="s">
        <v>397</v>
      </c>
      <c r="H20" s="236">
        <v>13000000</v>
      </c>
      <c r="I20" s="236" t="s">
        <v>2019</v>
      </c>
      <c r="J20" s="236"/>
      <c r="K20" s="236" t="s">
        <v>1799</v>
      </c>
      <c r="L20" s="236" t="s">
        <v>1800</v>
      </c>
      <c r="M20" s="236" t="s">
        <v>1807</v>
      </c>
      <c r="N20" s="236">
        <v>5</v>
      </c>
      <c r="O20" s="236">
        <v>2</v>
      </c>
      <c r="P20" s="236">
        <v>2</v>
      </c>
      <c r="Q20" s="236"/>
      <c r="R20" s="247" t="s">
        <v>1729</v>
      </c>
      <c r="S20" s="278" t="s">
        <v>1772</v>
      </c>
      <c r="T20" s="385"/>
      <c r="U20" s="385"/>
      <c r="V20" s="385"/>
      <c r="W20" s="385"/>
    </row>
    <row r="21" spans="1:23" s="9" customFormat="1">
      <c r="A21" s="508" t="s">
        <v>1736</v>
      </c>
      <c r="B21" s="508"/>
      <c r="C21" s="508"/>
      <c r="D21" s="508"/>
      <c r="E21" s="501"/>
      <c r="F21" s="501"/>
      <c r="G21" s="501"/>
      <c r="H21" s="37">
        <f>SUM(H22:H24)</f>
        <v>39000000</v>
      </c>
      <c r="I21" s="205"/>
      <c r="J21" s="205"/>
      <c r="K21" s="37"/>
      <c r="L21" s="205"/>
      <c r="M21" s="205"/>
      <c r="N21" s="205"/>
      <c r="O21" s="205"/>
      <c r="P21" s="205"/>
      <c r="Q21" s="205"/>
      <c r="R21" s="404"/>
      <c r="S21" s="36"/>
      <c r="T21" s="385"/>
      <c r="U21" s="385"/>
      <c r="V21" s="385"/>
      <c r="W21" s="385"/>
    </row>
    <row r="22" spans="1:23" ht="110.25">
      <c r="A22" s="14">
        <v>11</v>
      </c>
      <c r="B22" s="15" t="s">
        <v>1603</v>
      </c>
      <c r="C22" s="211" t="s">
        <v>1248</v>
      </c>
      <c r="D22" s="237" t="s">
        <v>1662</v>
      </c>
      <c r="E22" s="237" t="s">
        <v>1249</v>
      </c>
      <c r="F22" s="204" t="s">
        <v>1250</v>
      </c>
      <c r="G22" s="234" t="s">
        <v>1476</v>
      </c>
      <c r="H22" s="236">
        <v>13000000</v>
      </c>
      <c r="I22" s="236" t="s">
        <v>2020</v>
      </c>
      <c r="J22" s="247" t="s">
        <v>1756</v>
      </c>
      <c r="K22" s="303" t="s">
        <v>1799</v>
      </c>
      <c r="L22" s="303" t="s">
        <v>1801</v>
      </c>
      <c r="M22" s="303" t="s">
        <v>1818</v>
      </c>
      <c r="N22" s="247">
        <v>5</v>
      </c>
      <c r="O22" s="247">
        <v>2</v>
      </c>
      <c r="P22" s="247">
        <v>3</v>
      </c>
      <c r="Q22" s="247"/>
      <c r="R22" s="247" t="s">
        <v>1729</v>
      </c>
      <c r="S22" s="22" t="s">
        <v>41</v>
      </c>
      <c r="T22" s="385" t="s">
        <v>1988</v>
      </c>
      <c r="U22" s="385" t="s">
        <v>1989</v>
      </c>
      <c r="V22" s="385" t="s">
        <v>1990</v>
      </c>
      <c r="W22" s="385"/>
    </row>
    <row r="23" spans="1:23" s="9" customFormat="1" ht="120">
      <c r="A23" s="14">
        <v>12</v>
      </c>
      <c r="B23" s="15" t="s">
        <v>1604</v>
      </c>
      <c r="C23" s="211" t="s">
        <v>461</v>
      </c>
      <c r="D23" s="237" t="s">
        <v>1663</v>
      </c>
      <c r="E23" s="237" t="s">
        <v>1721</v>
      </c>
      <c r="F23" s="234" t="s">
        <v>1655</v>
      </c>
      <c r="G23" s="234" t="s">
        <v>1476</v>
      </c>
      <c r="H23" s="236">
        <v>13000000</v>
      </c>
      <c r="I23" s="236" t="s">
        <v>2020</v>
      </c>
      <c r="J23" s="236"/>
      <c r="K23" s="236" t="s">
        <v>1799</v>
      </c>
      <c r="L23" s="236" t="s">
        <v>1801</v>
      </c>
      <c r="M23" s="236" t="s">
        <v>1808</v>
      </c>
      <c r="N23" s="236">
        <v>5</v>
      </c>
      <c r="O23" s="236">
        <v>2</v>
      </c>
      <c r="P23" s="236"/>
      <c r="Q23" s="236"/>
      <c r="R23" s="247" t="s">
        <v>1729</v>
      </c>
      <c r="S23" s="278" t="s">
        <v>1774</v>
      </c>
      <c r="T23" s="385" t="s">
        <v>2001</v>
      </c>
      <c r="U23" s="385" t="s">
        <v>2002</v>
      </c>
      <c r="V23" s="385" t="s">
        <v>2003</v>
      </c>
      <c r="W23" s="391" t="s">
        <v>2004</v>
      </c>
    </row>
    <row r="24" spans="1:23" ht="126.6" customHeight="1">
      <c r="A24" s="14">
        <v>13</v>
      </c>
      <c r="B24" s="15" t="s">
        <v>1605</v>
      </c>
      <c r="C24" s="211" t="s">
        <v>1669</v>
      </c>
      <c r="D24" s="237" t="s">
        <v>966</v>
      </c>
      <c r="E24" s="237" t="s">
        <v>1589</v>
      </c>
      <c r="F24" s="204" t="s">
        <v>1656</v>
      </c>
      <c r="G24" s="234" t="s">
        <v>462</v>
      </c>
      <c r="H24" s="236">
        <v>13000000</v>
      </c>
      <c r="I24" s="236" t="s">
        <v>2020</v>
      </c>
      <c r="J24" s="247" t="s">
        <v>1756</v>
      </c>
      <c r="K24" s="236" t="s">
        <v>1799</v>
      </c>
      <c r="L24" s="236" t="s">
        <v>1801</v>
      </c>
      <c r="M24" s="236" t="s">
        <v>1808</v>
      </c>
      <c r="N24" s="236">
        <v>5</v>
      </c>
      <c r="O24" s="236">
        <v>2</v>
      </c>
      <c r="P24" s="247">
        <v>3</v>
      </c>
      <c r="Q24" s="247"/>
      <c r="R24" s="247" t="s">
        <v>1729</v>
      </c>
      <c r="S24" s="278" t="s">
        <v>1784</v>
      </c>
      <c r="T24" s="385" t="s">
        <v>1991</v>
      </c>
      <c r="U24" s="385" t="s">
        <v>1992</v>
      </c>
      <c r="V24" s="385" t="s">
        <v>1990</v>
      </c>
      <c r="W24" s="385"/>
    </row>
    <row r="25" spans="1:23" s="9" customFormat="1">
      <c r="A25" s="508" t="s">
        <v>467</v>
      </c>
      <c r="B25" s="508"/>
      <c r="C25" s="508"/>
      <c r="D25" s="508"/>
      <c r="E25" s="501"/>
      <c r="F25" s="501"/>
      <c r="G25" s="501"/>
      <c r="H25" s="37">
        <f>SUM(H26:H27)</f>
        <v>26000000</v>
      </c>
      <c r="I25" s="205"/>
      <c r="J25" s="205"/>
      <c r="K25" s="37"/>
      <c r="L25" s="205"/>
      <c r="M25" s="205"/>
      <c r="N25" s="205"/>
      <c r="O25" s="205"/>
      <c r="P25" s="205"/>
      <c r="Q25" s="205"/>
      <c r="R25" s="404"/>
      <c r="S25" s="36"/>
      <c r="T25" s="385"/>
      <c r="U25" s="385"/>
      <c r="V25" s="385"/>
      <c r="W25" s="385"/>
    </row>
    <row r="26" spans="1:23" s="9" customFormat="1" ht="173.25">
      <c r="A26" s="398">
        <v>14</v>
      </c>
      <c r="B26" s="246" t="s">
        <v>1606</v>
      </c>
      <c r="C26" s="198" t="s">
        <v>1658</v>
      </c>
      <c r="D26" s="198" t="s">
        <v>1659</v>
      </c>
      <c r="E26" s="198" t="s">
        <v>1786</v>
      </c>
      <c r="F26" s="211" t="s">
        <v>1591</v>
      </c>
      <c r="G26" s="211" t="s">
        <v>1388</v>
      </c>
      <c r="H26" s="233">
        <v>13000000</v>
      </c>
      <c r="I26" s="233" t="s">
        <v>2021</v>
      </c>
      <c r="J26" s="233"/>
      <c r="K26" s="233" t="s">
        <v>1796</v>
      </c>
      <c r="L26" s="233" t="s">
        <v>1801</v>
      </c>
      <c r="M26" s="233" t="s">
        <v>1809</v>
      </c>
      <c r="N26" s="233">
        <v>5</v>
      </c>
      <c r="O26" s="233">
        <v>2</v>
      </c>
      <c r="P26" s="233">
        <v>2</v>
      </c>
      <c r="Q26" s="233"/>
      <c r="R26" s="399" t="s">
        <v>1729</v>
      </c>
      <c r="S26" s="397" t="s">
        <v>1785</v>
      </c>
      <c r="T26" s="385" t="s">
        <v>2030</v>
      </c>
      <c r="U26" s="385" t="s">
        <v>2031</v>
      </c>
      <c r="V26" s="385" t="s">
        <v>2032</v>
      </c>
      <c r="W26" s="391" t="s">
        <v>1993</v>
      </c>
    </row>
    <row r="27" spans="1:23" s="9" customFormat="1" ht="126">
      <c r="A27" s="14">
        <v>15</v>
      </c>
      <c r="B27" s="15" t="s">
        <v>1384</v>
      </c>
      <c r="C27" s="230" t="s">
        <v>1787</v>
      </c>
      <c r="D27" s="237" t="s">
        <v>1664</v>
      </c>
      <c r="E27" s="237" t="s">
        <v>1739</v>
      </c>
      <c r="F27" s="234" t="s">
        <v>1590</v>
      </c>
      <c r="G27" s="264" t="s">
        <v>1388</v>
      </c>
      <c r="H27" s="236">
        <v>13000000</v>
      </c>
      <c r="I27" s="236" t="s">
        <v>2020</v>
      </c>
      <c r="J27" s="236"/>
      <c r="K27" s="236" t="s">
        <v>1796</v>
      </c>
      <c r="L27" s="236" t="s">
        <v>1801</v>
      </c>
      <c r="M27" s="236" t="s">
        <v>1810</v>
      </c>
      <c r="N27" s="236">
        <v>5</v>
      </c>
      <c r="O27" s="236">
        <v>2</v>
      </c>
      <c r="P27" s="236">
        <v>2</v>
      </c>
      <c r="Q27" s="236"/>
      <c r="R27" s="247" t="s">
        <v>1729</v>
      </c>
      <c r="S27" s="278" t="s">
        <v>1783</v>
      </c>
      <c r="T27" s="385" t="s">
        <v>1998</v>
      </c>
      <c r="U27" s="385" t="s">
        <v>1999</v>
      </c>
      <c r="V27" s="385" t="s">
        <v>2000</v>
      </c>
      <c r="W27" s="385"/>
    </row>
    <row r="28" spans="1:23" s="9" customFormat="1">
      <c r="A28" s="508" t="s">
        <v>1406</v>
      </c>
      <c r="B28" s="508"/>
      <c r="C28" s="508"/>
      <c r="D28" s="508"/>
      <c r="E28" s="501"/>
      <c r="F28" s="501"/>
      <c r="G28" s="501"/>
      <c r="H28" s="37">
        <f>SUM(H29:H29)</f>
        <v>14000000</v>
      </c>
      <c r="I28" s="205"/>
      <c r="J28" s="205"/>
      <c r="K28" s="37"/>
      <c r="L28" s="205"/>
      <c r="M28" s="205"/>
      <c r="N28" s="205"/>
      <c r="O28" s="205"/>
      <c r="P28" s="205"/>
      <c r="Q28" s="205"/>
      <c r="R28" s="404"/>
      <c r="S28" s="36"/>
      <c r="T28" s="385"/>
      <c r="U28" s="385"/>
      <c r="V28" s="385"/>
      <c r="W28" s="391"/>
    </row>
    <row r="29" spans="1:23" s="366" customFormat="1" ht="126">
      <c r="A29" s="14">
        <v>16</v>
      </c>
      <c r="B29" s="14" t="s">
        <v>1385</v>
      </c>
      <c r="C29" s="212" t="s">
        <v>1453</v>
      </c>
      <c r="D29" s="212" t="s">
        <v>1660</v>
      </c>
      <c r="E29" s="211" t="s">
        <v>1724</v>
      </c>
      <c r="F29" s="211" t="s">
        <v>1454</v>
      </c>
      <c r="G29" s="235" t="s">
        <v>1452</v>
      </c>
      <c r="H29" s="239">
        <v>14000000</v>
      </c>
      <c r="I29" s="239" t="s">
        <v>2021</v>
      </c>
      <c r="J29" s="239"/>
      <c r="K29" s="239" t="s">
        <v>1437</v>
      </c>
      <c r="L29" s="239"/>
      <c r="M29" s="239"/>
      <c r="N29" s="239"/>
      <c r="O29" s="239"/>
      <c r="P29" s="239"/>
      <c r="Q29" s="239"/>
      <c r="R29" s="239" t="s">
        <v>1437</v>
      </c>
      <c r="S29" s="239"/>
      <c r="T29" s="280"/>
      <c r="U29" s="280"/>
      <c r="V29" s="280"/>
      <c r="W29" s="381"/>
    </row>
    <row r="30" spans="1:23" s="9" customFormat="1">
      <c r="A30" s="512" t="s">
        <v>1193</v>
      </c>
      <c r="B30" s="513"/>
      <c r="C30" s="513"/>
      <c r="D30" s="513"/>
      <c r="E30" s="514"/>
      <c r="F30" s="514"/>
      <c r="G30" s="515"/>
      <c r="H30" s="407">
        <f>SUM(H31)</f>
        <v>14000000</v>
      </c>
      <c r="I30" s="248"/>
      <c r="J30" s="248"/>
      <c r="K30" s="407"/>
      <c r="L30" s="248"/>
      <c r="M30" s="248"/>
      <c r="N30" s="248"/>
      <c r="O30" s="248"/>
      <c r="P30" s="248"/>
      <c r="Q30" s="248"/>
      <c r="R30" s="408"/>
      <c r="S30" s="409"/>
      <c r="T30" s="263"/>
      <c r="U30" s="263"/>
      <c r="V30" s="263"/>
      <c r="W30" s="263"/>
    </row>
    <row r="31" spans="1:23" s="9" customFormat="1" ht="220.5">
      <c r="A31" s="14">
        <v>17</v>
      </c>
      <c r="B31" s="15" t="s">
        <v>1386</v>
      </c>
      <c r="C31" s="211" t="s">
        <v>1200</v>
      </c>
      <c r="D31" s="237" t="s">
        <v>1661</v>
      </c>
      <c r="E31" s="237" t="s">
        <v>1722</v>
      </c>
      <c r="F31" s="211" t="s">
        <v>1592</v>
      </c>
      <c r="G31" s="235" t="s">
        <v>1452</v>
      </c>
      <c r="H31" s="236">
        <v>14000000</v>
      </c>
      <c r="I31" s="236" t="s">
        <v>2021</v>
      </c>
      <c r="J31" s="236"/>
      <c r="K31" s="236" t="s">
        <v>1796</v>
      </c>
      <c r="L31" s="236" t="s">
        <v>1811</v>
      </c>
      <c r="M31" s="236" t="s">
        <v>1812</v>
      </c>
      <c r="N31" s="236">
        <v>5</v>
      </c>
      <c r="O31" s="236">
        <v>2</v>
      </c>
      <c r="P31" s="236">
        <v>2</v>
      </c>
      <c r="Q31" s="236"/>
      <c r="R31" s="247" t="s">
        <v>1729</v>
      </c>
      <c r="S31" s="278" t="s">
        <v>1788</v>
      </c>
      <c r="T31" s="383" t="s">
        <v>2006</v>
      </c>
      <c r="U31" s="383" t="s">
        <v>2007</v>
      </c>
      <c r="V31" s="383" t="s">
        <v>2008</v>
      </c>
      <c r="W31" s="393" t="s">
        <v>2009</v>
      </c>
    </row>
    <row r="32" spans="1:23" s="9" customFormat="1">
      <c r="A32" s="14"/>
      <c r="B32" s="506" t="s">
        <v>1485</v>
      </c>
      <c r="C32" s="506"/>
      <c r="D32" s="506"/>
      <c r="E32" s="506"/>
      <c r="F32" s="506"/>
      <c r="G32" s="506"/>
      <c r="H32" s="249">
        <f>H30+H28+H25+H21+H17+H15+H12+H8+H6</f>
        <v>225000000</v>
      </c>
      <c r="I32" s="249"/>
      <c r="J32" s="249"/>
      <c r="K32" s="249"/>
      <c r="L32" s="249"/>
      <c r="M32" s="249"/>
      <c r="N32" s="249"/>
      <c r="O32" s="249"/>
      <c r="P32" s="249"/>
      <c r="Q32" s="249"/>
      <c r="R32" s="249"/>
      <c r="S32" s="241"/>
      <c r="T32" s="383"/>
      <c r="U32" s="383"/>
      <c r="V32" s="383"/>
      <c r="W32" s="383"/>
    </row>
    <row r="33" spans="1:23">
      <c r="A33" s="507" t="s">
        <v>1737</v>
      </c>
      <c r="B33" s="507"/>
      <c r="C33" s="507"/>
      <c r="D33" s="507"/>
      <c r="E33" s="507"/>
      <c r="F33" s="507"/>
      <c r="G33" s="507"/>
      <c r="H33" s="507"/>
      <c r="I33" s="507"/>
      <c r="J33" s="507"/>
      <c r="K33" s="507"/>
      <c r="L33" s="507"/>
      <c r="M33" s="507"/>
      <c r="N33" s="507"/>
      <c r="O33" s="507"/>
      <c r="P33" s="507"/>
      <c r="Q33" s="507"/>
      <c r="R33" s="507"/>
      <c r="S33" s="507"/>
      <c r="T33" s="383"/>
      <c r="U33" s="383"/>
      <c r="V33" s="383"/>
      <c r="W33" s="383"/>
    </row>
    <row r="34" spans="1:23">
      <c r="T34" s="383"/>
      <c r="U34" s="383"/>
      <c r="V34" s="383"/>
      <c r="W34" s="383"/>
    </row>
    <row r="35" spans="1:23">
      <c r="T35" s="280"/>
      <c r="U35" s="280"/>
      <c r="V35" s="280"/>
      <c r="W35" s="381"/>
    </row>
    <row r="36" spans="1:23">
      <c r="T36" s="379"/>
      <c r="U36" s="379"/>
      <c r="V36" s="379"/>
      <c r="W36" s="379"/>
    </row>
    <row r="37" spans="1:23">
      <c r="T37" s="280"/>
      <c r="U37" s="280"/>
      <c r="V37" s="280"/>
      <c r="W37" s="381"/>
    </row>
    <row r="38" spans="1:23">
      <c r="T38" s="385"/>
      <c r="U38" s="385"/>
      <c r="V38" s="385"/>
      <c r="W38" s="391"/>
    </row>
    <row r="39" spans="1:23">
      <c r="T39" s="384"/>
      <c r="U39" s="384"/>
      <c r="V39" s="384"/>
      <c r="W39" s="388"/>
    </row>
    <row r="40" spans="1:23">
      <c r="T40" s="383"/>
      <c r="U40" s="383"/>
      <c r="V40" s="383"/>
      <c r="W40" s="383"/>
    </row>
    <row r="41" spans="1:23">
      <c r="T41" s="379"/>
      <c r="U41" s="379"/>
      <c r="V41" s="379"/>
      <c r="W41" s="379"/>
    </row>
    <row r="42" spans="1:23">
      <c r="T42" s="383"/>
      <c r="U42" s="383"/>
      <c r="V42" s="383"/>
      <c r="W42" s="383"/>
    </row>
    <row r="43" spans="1:23">
      <c r="T43" s="383"/>
      <c r="U43" s="383"/>
      <c r="V43" s="383"/>
      <c r="W43" s="383"/>
    </row>
    <row r="44" spans="1:23">
      <c r="T44" s="383"/>
      <c r="U44" s="383"/>
      <c r="V44" s="383"/>
      <c r="W44" s="383"/>
    </row>
    <row r="45" spans="1:23">
      <c r="T45" s="382"/>
      <c r="U45" s="382"/>
      <c r="V45" s="382"/>
      <c r="W45" s="382"/>
    </row>
    <row r="46" spans="1:23">
      <c r="T46" s="379"/>
      <c r="U46" s="379"/>
      <c r="V46" s="379"/>
      <c r="W46" s="379"/>
    </row>
    <row r="47" spans="1:23">
      <c r="T47" s="379"/>
      <c r="U47" s="379"/>
      <c r="V47" s="379"/>
      <c r="W47" s="381"/>
    </row>
    <row r="48" spans="1:23">
      <c r="T48" s="379"/>
      <c r="U48" s="379"/>
      <c r="V48" s="379"/>
      <c r="W48" s="381"/>
    </row>
    <row r="49" spans="20:23">
      <c r="T49" s="379"/>
      <c r="U49" s="379"/>
      <c r="V49" s="379"/>
      <c r="W49" s="381"/>
    </row>
    <row r="50" spans="20:23">
      <c r="T50" s="384"/>
      <c r="U50" s="384"/>
      <c r="V50" s="384"/>
      <c r="W50" s="388"/>
    </row>
    <row r="51" spans="20:23">
      <c r="T51" s="379"/>
      <c r="U51" s="379"/>
      <c r="V51" s="379"/>
      <c r="W51" s="381"/>
    </row>
    <row r="52" spans="20:23">
      <c r="T52" s="379"/>
      <c r="U52" s="379"/>
      <c r="V52" s="379"/>
      <c r="W52" s="381"/>
    </row>
    <row r="53" spans="20:23">
      <c r="T53" s="379"/>
      <c r="U53" s="379"/>
      <c r="V53" s="379"/>
      <c r="W53" s="381"/>
    </row>
    <row r="54" spans="20:23">
      <c r="T54" s="379"/>
      <c r="U54" s="379"/>
      <c r="V54" s="379"/>
      <c r="W54" s="381"/>
    </row>
    <row r="55" spans="20:23">
      <c r="T55" s="384"/>
      <c r="U55" s="384"/>
      <c r="V55" s="384"/>
      <c r="W55" s="388"/>
    </row>
    <row r="56" spans="20:23">
      <c r="T56" s="384"/>
      <c r="U56" s="384"/>
      <c r="V56" s="384"/>
      <c r="W56" s="388"/>
    </row>
    <row r="57" spans="20:23">
      <c r="T57" s="379"/>
      <c r="U57" s="379"/>
      <c r="V57" s="379"/>
      <c r="W57" s="381"/>
    </row>
    <row r="58" spans="20:23">
      <c r="T58" s="379"/>
      <c r="U58" s="379"/>
      <c r="V58" s="379"/>
      <c r="W58" s="381"/>
    </row>
    <row r="59" spans="20:23">
      <c r="T59" s="384"/>
      <c r="U59" s="384"/>
      <c r="V59" s="384"/>
      <c r="W59" s="384"/>
    </row>
    <row r="60" spans="20:23">
      <c r="T60" s="383"/>
      <c r="U60" s="383"/>
      <c r="V60" s="383"/>
      <c r="W60" s="383"/>
    </row>
    <row r="61" spans="20:23">
      <c r="T61" s="379"/>
      <c r="U61" s="379"/>
      <c r="V61" s="379"/>
      <c r="W61" s="379"/>
    </row>
    <row r="62" spans="20:23">
      <c r="T62" s="384"/>
      <c r="U62" s="384"/>
      <c r="V62" s="384"/>
      <c r="W62" s="388"/>
    </row>
    <row r="63" spans="20:23">
      <c r="T63" s="379"/>
      <c r="U63" s="379"/>
      <c r="V63" s="379"/>
      <c r="W63" s="381"/>
    </row>
    <row r="64" spans="20:23">
      <c r="T64" s="384"/>
      <c r="U64" s="384"/>
      <c r="V64" s="384"/>
      <c r="W64" s="388"/>
    </row>
    <row r="65" spans="20:23">
      <c r="T65" s="384"/>
      <c r="U65" s="384"/>
      <c r="V65" s="384"/>
      <c r="W65" s="388"/>
    </row>
    <row r="66" spans="20:23">
      <c r="T66" s="379"/>
      <c r="U66" s="379"/>
      <c r="V66" s="379"/>
      <c r="W66" s="379"/>
    </row>
    <row r="67" spans="20:23">
      <c r="T67" s="384"/>
      <c r="U67" s="384"/>
      <c r="V67" s="384"/>
      <c r="W67" s="388"/>
    </row>
    <row r="68" spans="20:23">
      <c r="T68" s="384"/>
      <c r="U68" s="384"/>
      <c r="V68" s="384"/>
      <c r="W68" s="388"/>
    </row>
    <row r="69" spans="20:23">
      <c r="T69" s="384"/>
      <c r="U69" s="384"/>
      <c r="V69" s="384"/>
      <c r="W69" s="388"/>
    </row>
    <row r="70" spans="20:23">
      <c r="T70" s="384"/>
      <c r="U70" s="384"/>
      <c r="V70" s="384"/>
      <c r="W70" s="388"/>
    </row>
    <row r="71" spans="20:23">
      <c r="T71" s="385"/>
      <c r="U71" s="385"/>
      <c r="V71" s="385"/>
      <c r="W71" s="385"/>
    </row>
    <row r="72" spans="20:23">
      <c r="T72" s="280"/>
      <c r="U72" s="280"/>
      <c r="V72" s="280"/>
      <c r="W72" s="280"/>
    </row>
    <row r="73" spans="20:23">
      <c r="T73" s="385"/>
      <c r="U73" s="385"/>
      <c r="V73" s="385"/>
      <c r="W73" s="385"/>
    </row>
    <row r="74" spans="20:23">
      <c r="T74" s="384"/>
      <c r="U74" s="384"/>
      <c r="V74" s="384"/>
      <c r="W74" s="388"/>
    </row>
    <row r="75" spans="20:23">
      <c r="T75" s="384"/>
      <c r="U75" s="384"/>
      <c r="V75" s="384"/>
      <c r="W75" s="388"/>
    </row>
    <row r="76" spans="20:23">
      <c r="T76" s="383"/>
      <c r="U76" s="383"/>
      <c r="V76" s="383"/>
      <c r="W76" s="383"/>
    </row>
    <row r="77" spans="20:23">
      <c r="T77" s="385"/>
      <c r="U77" s="385"/>
      <c r="V77" s="385"/>
      <c r="W77" s="385"/>
    </row>
    <row r="78" spans="20:23">
      <c r="T78" s="379"/>
      <c r="U78" s="379"/>
      <c r="V78" s="379"/>
      <c r="W78" s="379"/>
    </row>
    <row r="79" spans="20:23">
      <c r="T79" s="383"/>
      <c r="U79" s="383"/>
      <c r="V79" s="383"/>
      <c r="W79" s="383"/>
    </row>
    <row r="80" spans="20:23">
      <c r="T80" s="384"/>
      <c r="U80" s="384"/>
      <c r="V80" s="384"/>
      <c r="W80" s="388"/>
    </row>
    <row r="81" spans="20:23">
      <c r="T81" s="382"/>
      <c r="U81" s="382"/>
      <c r="V81" s="382"/>
      <c r="W81" s="382"/>
    </row>
    <row r="82" spans="20:23">
      <c r="T82" s="379"/>
      <c r="U82" s="379"/>
      <c r="V82" s="379"/>
      <c r="W82" s="381"/>
    </row>
    <row r="83" spans="20:23">
      <c r="T83" s="384"/>
      <c r="U83" s="384"/>
      <c r="V83" s="384"/>
      <c r="W83" s="388"/>
    </row>
    <row r="84" spans="20:23">
      <c r="T84" s="389"/>
      <c r="U84" s="389"/>
      <c r="V84" s="389"/>
      <c r="W84" s="394"/>
    </row>
    <row r="85" spans="20:23">
      <c r="T85" s="383"/>
      <c r="U85" s="383"/>
      <c r="V85" s="383"/>
      <c r="W85" s="383"/>
    </row>
    <row r="86" spans="20:23">
      <c r="T86" s="384"/>
      <c r="U86" s="384"/>
      <c r="V86" s="384"/>
      <c r="W86" s="384"/>
    </row>
    <row r="87" spans="20:23">
      <c r="T87" s="379"/>
      <c r="U87" s="379"/>
      <c r="V87" s="379"/>
      <c r="W87" s="381"/>
    </row>
    <row r="88" spans="20:23">
      <c r="T88" s="384"/>
      <c r="U88" s="384"/>
      <c r="V88" s="384"/>
      <c r="W88" s="384"/>
    </row>
    <row r="89" spans="20:23">
      <c r="T89" s="379"/>
      <c r="U89" s="379"/>
      <c r="V89" s="379"/>
      <c r="W89" s="379"/>
    </row>
    <row r="90" spans="20:23">
      <c r="T90" s="379"/>
      <c r="U90" s="379"/>
      <c r="V90" s="379"/>
      <c r="W90" s="379"/>
    </row>
    <row r="91" spans="20:23">
      <c r="T91" s="384"/>
      <c r="U91" s="384"/>
      <c r="V91" s="384"/>
      <c r="W91" s="384"/>
    </row>
    <row r="92" spans="20:23">
      <c r="T92" s="379"/>
      <c r="U92" s="379"/>
      <c r="V92" s="379"/>
      <c r="W92" s="379"/>
    </row>
    <row r="93" spans="20:23">
      <c r="T93" s="384"/>
      <c r="U93" s="384"/>
      <c r="V93" s="384"/>
      <c r="W93" s="384"/>
    </row>
    <row r="94" spans="20:23">
      <c r="T94" s="385"/>
      <c r="U94" s="385"/>
      <c r="V94" s="385"/>
      <c r="W94" s="385"/>
    </row>
    <row r="95" spans="20:23">
      <c r="T95" s="384"/>
      <c r="U95" s="384"/>
      <c r="V95" s="384"/>
      <c r="W95" s="384"/>
    </row>
    <row r="96" spans="20:23">
      <c r="T96" s="379"/>
      <c r="U96" s="379"/>
      <c r="V96" s="379"/>
      <c r="W96" s="379"/>
    </row>
    <row r="97" spans="20:23">
      <c r="T97" s="384"/>
      <c r="U97" s="384"/>
      <c r="V97" s="384"/>
      <c r="W97" s="384"/>
    </row>
    <row r="98" spans="20:23">
      <c r="T98" s="379"/>
      <c r="U98" s="379"/>
      <c r="V98" s="379"/>
      <c r="W98" s="379"/>
    </row>
    <row r="99" spans="20:23">
      <c r="T99" s="379"/>
      <c r="U99" s="379"/>
      <c r="V99" s="379"/>
      <c r="W99" s="379"/>
    </row>
    <row r="100" spans="20:23">
      <c r="T100" s="385"/>
      <c r="U100" s="385"/>
      <c r="V100" s="385"/>
      <c r="W100" s="385"/>
    </row>
    <row r="101" spans="20:23">
      <c r="T101" s="384"/>
      <c r="U101" s="384"/>
      <c r="V101" s="384"/>
      <c r="W101" s="388"/>
    </row>
    <row r="102" spans="20:23">
      <c r="T102" s="384"/>
      <c r="U102" s="384"/>
      <c r="V102" s="384"/>
      <c r="W102" s="384"/>
    </row>
    <row r="103" spans="20:23">
      <c r="T103" s="379"/>
      <c r="U103" s="379"/>
      <c r="V103" s="379"/>
      <c r="W103" s="379"/>
    </row>
    <row r="104" spans="20:23">
      <c r="T104" s="385"/>
      <c r="U104" s="385"/>
      <c r="V104" s="385"/>
      <c r="W104" s="385"/>
    </row>
    <row r="105" spans="20:23">
      <c r="T105" s="390"/>
      <c r="U105" s="390"/>
      <c r="V105" s="390"/>
      <c r="W105" s="390"/>
    </row>
    <row r="106" spans="20:23">
      <c r="T106" s="280"/>
      <c r="U106" s="280"/>
      <c r="V106" s="280"/>
      <c r="W106" s="381"/>
    </row>
    <row r="107" spans="20:23">
      <c r="T107" s="390"/>
      <c r="U107" s="390"/>
      <c r="V107" s="390"/>
      <c r="W107" s="390"/>
    </row>
    <row r="108" spans="20:23">
      <c r="T108" s="299"/>
      <c r="U108" s="299"/>
      <c r="V108" s="299"/>
      <c r="W108" s="391"/>
    </row>
    <row r="109" spans="20:23">
      <c r="T109" s="280"/>
      <c r="U109" s="280"/>
      <c r="V109" s="280"/>
      <c r="W109" s="280"/>
    </row>
    <row r="110" spans="20:23">
      <c r="T110" s="280"/>
      <c r="U110" s="280"/>
      <c r="V110" s="280"/>
      <c r="W110" s="381"/>
    </row>
    <row r="111" spans="20:23">
      <c r="T111" s="299"/>
      <c r="U111" s="299"/>
      <c r="V111" s="299"/>
      <c r="W111" s="391"/>
    </row>
    <row r="112" spans="20:23">
      <c r="T112" s="390"/>
      <c r="U112" s="390"/>
      <c r="V112" s="390"/>
      <c r="W112" s="388"/>
    </row>
    <row r="113" spans="20:23">
      <c r="T113" s="299"/>
      <c r="U113" s="299"/>
      <c r="V113" s="299"/>
      <c r="W113" s="299"/>
    </row>
    <row r="114" spans="20:23">
      <c r="T114" s="390"/>
      <c r="U114" s="390"/>
      <c r="V114" s="390"/>
      <c r="W114" s="388"/>
    </row>
    <row r="115" spans="20:23">
      <c r="T115" s="390"/>
      <c r="U115" s="390"/>
      <c r="V115" s="390"/>
      <c r="W115" s="388"/>
    </row>
    <row r="116" spans="20:23">
      <c r="T116" s="390"/>
      <c r="U116" s="390"/>
      <c r="V116" s="390"/>
      <c r="W116" s="388"/>
    </row>
    <row r="117" spans="20:23">
      <c r="T117" s="299"/>
      <c r="U117" s="299"/>
      <c r="V117" s="299"/>
      <c r="W117" s="391"/>
    </row>
    <row r="118" spans="20:23">
      <c r="T118" s="390"/>
      <c r="U118" s="390"/>
      <c r="V118" s="390"/>
      <c r="W118" s="388"/>
    </row>
    <row r="119" spans="20:23">
      <c r="T119" s="299"/>
      <c r="U119" s="299"/>
      <c r="V119" s="299"/>
      <c r="W119" s="299"/>
    </row>
    <row r="120" spans="20:23">
      <c r="T120" s="390"/>
      <c r="U120" s="390"/>
      <c r="V120" s="390"/>
      <c r="W120" s="390"/>
    </row>
    <row r="121" spans="20:23">
      <c r="T121" s="299"/>
      <c r="U121" s="299"/>
      <c r="V121" s="299"/>
      <c r="W121" s="299"/>
    </row>
    <row r="122" spans="20:23">
      <c r="T122" s="392"/>
      <c r="U122" s="392"/>
      <c r="V122" s="392"/>
      <c r="W122" s="392"/>
    </row>
    <row r="123" spans="20:23">
      <c r="T123" s="390"/>
      <c r="U123" s="390"/>
      <c r="V123" s="390"/>
      <c r="W123" s="390"/>
    </row>
    <row r="124" spans="20:23">
      <c r="T124" s="299"/>
      <c r="U124" s="299"/>
      <c r="V124" s="299"/>
      <c r="W124" s="391"/>
    </row>
    <row r="125" spans="20:23">
      <c r="T125" s="390"/>
      <c r="U125" s="390"/>
      <c r="V125" s="390"/>
      <c r="W125" s="390"/>
    </row>
    <row r="126" spans="20:23">
      <c r="T126" s="390"/>
      <c r="U126" s="390"/>
      <c r="V126" s="390"/>
      <c r="W126" s="390"/>
    </row>
    <row r="127" spans="20:23">
      <c r="T127" s="280"/>
      <c r="U127" s="280"/>
      <c r="V127" s="280"/>
      <c r="W127" s="381"/>
    </row>
    <row r="128" spans="20:23">
      <c r="T128" s="299"/>
      <c r="U128" s="299"/>
      <c r="V128" s="299"/>
      <c r="W128" s="391"/>
    </row>
    <row r="129" spans="20:23">
      <c r="T129" s="299"/>
      <c r="U129" s="299"/>
      <c r="V129" s="299"/>
      <c r="W129" s="299"/>
    </row>
    <row r="130" spans="20:23">
      <c r="T130" s="392"/>
      <c r="U130" s="392"/>
      <c r="V130" s="392"/>
      <c r="W130" s="392"/>
    </row>
    <row r="131" spans="20:23">
      <c r="T131" s="280"/>
      <c r="U131" s="280"/>
      <c r="V131" s="280"/>
      <c r="W131" s="381"/>
    </row>
    <row r="132" spans="20:23">
      <c r="T132" s="390"/>
      <c r="U132" s="390"/>
      <c r="V132" s="390"/>
      <c r="W132" s="390"/>
    </row>
    <row r="133" spans="20:23">
      <c r="T133" s="390"/>
      <c r="U133" s="390"/>
      <c r="V133" s="390"/>
      <c r="W133" s="388"/>
    </row>
    <row r="134" spans="20:23">
      <c r="T134" s="284"/>
      <c r="U134" s="284"/>
      <c r="V134" s="284"/>
      <c r="W134" s="284"/>
    </row>
    <row r="135" spans="20:23">
      <c r="T135" s="282"/>
      <c r="U135" s="282"/>
      <c r="V135" s="282"/>
      <c r="W135" s="282"/>
    </row>
  </sheetData>
  <autoFilter ref="A5:S33"/>
  <mergeCells count="17">
    <mergeCell ref="A12:G12"/>
    <mergeCell ref="G1:S1"/>
    <mergeCell ref="G2:S2"/>
    <mergeCell ref="A3:D3"/>
    <mergeCell ref="A1:C1"/>
    <mergeCell ref="A2:C2"/>
    <mergeCell ref="A6:G6"/>
    <mergeCell ref="A4:S4"/>
    <mergeCell ref="A8:G8"/>
    <mergeCell ref="B32:G32"/>
    <mergeCell ref="A33:S33"/>
    <mergeCell ref="A15:G15"/>
    <mergeCell ref="A17:G17"/>
    <mergeCell ref="A21:G21"/>
    <mergeCell ref="A25:G25"/>
    <mergeCell ref="A30:G30"/>
    <mergeCell ref="A28:G28"/>
  </mergeCells>
  <hyperlinks>
    <hyperlink ref="W10" r:id="rId1"/>
    <hyperlink ref="W9" r:id="rId2"/>
    <hyperlink ref="W16" r:id="rId3"/>
    <hyperlink ref="W26" r:id="rId4"/>
    <hyperlink ref="W19" r:id="rId5"/>
    <hyperlink ref="W23" r:id="rId6"/>
    <hyperlink ref="W18" r:id="rId7"/>
    <hyperlink ref="W31" r:id="rId8"/>
    <hyperlink ref="W14" r:id="rId9"/>
    <hyperlink ref="W11" r:id="rId10"/>
  </hyperlinks>
  <pageMargins left="0.41" right="0.19" top="0.31" bottom="0.15" header="0" footer="0"/>
  <pageSetup paperSize="9" scale="85" orientation="landscape" r:id="rId11"/>
  <headerFooter alignWithMargins="0">
    <oddFooter>&amp;R
&amp;P</oddFooter>
  </headerFooter>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85" zoomScaleNormal="85" workbookViewId="0">
      <selection activeCell="J8" sqref="J8"/>
    </sheetView>
  </sheetViews>
  <sheetFormatPr defaultColWidth="8.77734375" defaultRowHeight="15.75"/>
  <cols>
    <col min="1" max="1" width="5.77734375" style="261" customWidth="1"/>
    <col min="2" max="2" width="13.6640625" style="353" customWidth="1"/>
    <col min="3" max="3" width="28.44140625" style="349" customWidth="1"/>
    <col min="4" max="4" width="22" style="260" customWidth="1"/>
    <col min="5" max="5" width="20.109375" style="260" customWidth="1"/>
    <col min="6" max="6" width="23.109375" style="260" customWidth="1"/>
    <col min="7" max="7" width="12.6640625" style="354" customWidth="1"/>
    <col min="8" max="8" width="5.21875" style="260" customWidth="1"/>
    <col min="9" max="16384" width="8.77734375" style="260"/>
  </cols>
  <sheetData>
    <row r="1" spans="1:8" s="30" customFormat="1" ht="48.6" customHeight="1">
      <c r="A1" s="520" t="s">
        <v>1831</v>
      </c>
      <c r="B1" s="520"/>
      <c r="C1" s="520"/>
      <c r="D1" s="325"/>
      <c r="E1" s="520" t="s">
        <v>1830</v>
      </c>
      <c r="F1" s="520"/>
      <c r="G1" s="520"/>
      <c r="H1" s="520"/>
    </row>
    <row r="2" spans="1:8" ht="60.6" customHeight="1">
      <c r="A2" s="521" t="s">
        <v>1872</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c r="A4" s="489" t="s">
        <v>1827</v>
      </c>
      <c r="B4" s="489"/>
      <c r="C4" s="489"/>
      <c r="D4" s="489"/>
      <c r="E4" s="489"/>
      <c r="F4" s="489"/>
      <c r="G4" s="273">
        <f>SUM(G6:G6)</f>
        <v>116000000</v>
      </c>
      <c r="H4" s="287"/>
    </row>
    <row r="5" spans="1:8">
      <c r="A5" s="355"/>
      <c r="B5" s="355"/>
      <c r="C5" s="355"/>
      <c r="D5" s="355"/>
      <c r="E5" s="355"/>
      <c r="F5" s="355"/>
      <c r="G5" s="273"/>
      <c r="H5" s="287"/>
    </row>
    <row r="6" spans="1:8" ht="47.25">
      <c r="A6" s="319">
        <v>1</v>
      </c>
      <c r="B6" s="281" t="s">
        <v>1586</v>
      </c>
      <c r="C6" s="280" t="s">
        <v>1677</v>
      </c>
      <c r="D6" s="285" t="s">
        <v>1649</v>
      </c>
      <c r="E6" s="285" t="s">
        <v>1405</v>
      </c>
      <c r="F6" s="285" t="s">
        <v>1407</v>
      </c>
      <c r="G6" s="330">
        <v>116000000</v>
      </c>
      <c r="H6" s="287"/>
    </row>
    <row r="7" spans="1:8">
      <c r="A7" s="522" t="s">
        <v>1826</v>
      </c>
      <c r="B7" s="522"/>
      <c r="C7" s="522"/>
      <c r="D7" s="522"/>
      <c r="E7" s="522"/>
      <c r="F7" s="522"/>
      <c r="G7" s="273">
        <f>SUM(G8:G8)</f>
        <v>14000000</v>
      </c>
      <c r="H7" s="316"/>
    </row>
    <row r="8" spans="1:8" ht="63">
      <c r="A8" s="23">
        <v>1</v>
      </c>
      <c r="B8" s="15" t="s">
        <v>1385</v>
      </c>
      <c r="C8" s="211" t="s">
        <v>1453</v>
      </c>
      <c r="D8" s="211" t="s">
        <v>1660</v>
      </c>
      <c r="E8" s="211" t="s">
        <v>1724</v>
      </c>
      <c r="F8" s="235" t="s">
        <v>1452</v>
      </c>
      <c r="G8" s="17">
        <v>14000000</v>
      </c>
      <c r="H8" s="316"/>
    </row>
    <row r="9" spans="1:8" ht="30" customHeight="1">
      <c r="A9" s="523" t="s">
        <v>1829</v>
      </c>
      <c r="B9" s="523"/>
      <c r="C9" s="523"/>
      <c r="D9" s="523"/>
      <c r="E9" s="523"/>
      <c r="F9" s="523"/>
      <c r="G9" s="273">
        <f>SUM(G7+G4)</f>
        <v>130000000</v>
      </c>
      <c r="H9" s="317"/>
    </row>
    <row r="10" spans="1:8" ht="106.9" customHeight="1">
      <c r="E10" s="519" t="s">
        <v>1832</v>
      </c>
      <c r="F10" s="519"/>
      <c r="G10" s="519"/>
      <c r="H10" s="519"/>
    </row>
  </sheetData>
  <mergeCells count="7">
    <mergeCell ref="E10:H10"/>
    <mergeCell ref="A1:C1"/>
    <mergeCell ref="E1:H1"/>
    <mergeCell ref="A2:H2"/>
    <mergeCell ref="A4:F4"/>
    <mergeCell ref="A7:F7"/>
    <mergeCell ref="A9:F9"/>
  </mergeCells>
  <pageMargins left="0.39370078740157483" right="0.23622047244094491" top="0.59055118110236227" bottom="0.47244094488188981" header="0.31496062992125984" footer="0.31496062992125984"/>
  <pageSetup paperSize="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0"/>
  <sheetViews>
    <sheetView topLeftCell="A10" zoomScale="85" zoomScaleNormal="85" workbookViewId="0">
      <selection activeCell="L5" sqref="L5"/>
    </sheetView>
  </sheetViews>
  <sheetFormatPr defaultColWidth="8.77734375" defaultRowHeight="15"/>
  <cols>
    <col min="1" max="1" width="5.77734375" style="320" customWidth="1"/>
    <col min="2" max="2" width="12.44140625" style="320" customWidth="1"/>
    <col min="3" max="3" width="25.77734375" style="323" customWidth="1"/>
    <col min="4" max="4" width="22.44140625" style="320" customWidth="1"/>
    <col min="5" max="5" width="21.6640625" style="320" customWidth="1"/>
    <col min="6" max="6" width="23.109375" style="315" customWidth="1"/>
    <col min="7" max="7" width="12.6640625" style="320" customWidth="1"/>
    <col min="8" max="8" width="5.21875" style="315" customWidth="1"/>
    <col min="9" max="16384" width="8.77734375" style="315"/>
  </cols>
  <sheetData>
    <row r="1" spans="1:8" s="324" customFormat="1" ht="57.6" customHeight="1">
      <c r="A1" s="520" t="s">
        <v>1831</v>
      </c>
      <c r="B1" s="520"/>
      <c r="C1" s="520"/>
      <c r="D1" s="359"/>
      <c r="E1" s="520" t="s">
        <v>1830</v>
      </c>
      <c r="F1" s="520"/>
      <c r="G1" s="520"/>
      <c r="H1" s="520"/>
    </row>
    <row r="2" spans="1:8" ht="67.900000000000006" customHeight="1">
      <c r="A2" s="521" t="s">
        <v>1852</v>
      </c>
      <c r="B2" s="521"/>
      <c r="C2" s="521"/>
      <c r="D2" s="521"/>
      <c r="E2" s="521"/>
      <c r="F2" s="521"/>
      <c r="G2" s="521"/>
      <c r="H2" s="521"/>
    </row>
    <row r="3" spans="1:8" ht="35.450000000000003" customHeight="1">
      <c r="A3" s="283" t="s">
        <v>8</v>
      </c>
      <c r="B3" s="283" t="s">
        <v>0</v>
      </c>
      <c r="C3" s="283" t="s">
        <v>5</v>
      </c>
      <c r="D3" s="283" t="s">
        <v>6</v>
      </c>
      <c r="E3" s="283" t="s">
        <v>7</v>
      </c>
      <c r="F3" s="283" t="s">
        <v>323</v>
      </c>
      <c r="G3" s="308" t="s">
        <v>10</v>
      </c>
      <c r="H3" s="283" t="s">
        <v>9</v>
      </c>
    </row>
    <row r="4" spans="1:8" ht="15.75">
      <c r="A4" s="489" t="s">
        <v>1827</v>
      </c>
      <c r="B4" s="489"/>
      <c r="C4" s="489"/>
      <c r="D4" s="489"/>
      <c r="E4" s="489"/>
      <c r="F4" s="489"/>
      <c r="G4" s="273">
        <f>SUM(G5:G12)</f>
        <v>299000000</v>
      </c>
      <c r="H4" s="287"/>
    </row>
    <row r="5" spans="1:8" ht="47.25">
      <c r="A5" s="319">
        <v>1</v>
      </c>
      <c r="B5" s="319" t="s">
        <v>1369</v>
      </c>
      <c r="C5" s="321" t="s">
        <v>12</v>
      </c>
      <c r="D5" s="321" t="s">
        <v>13</v>
      </c>
      <c r="E5" s="321" t="s">
        <v>1684</v>
      </c>
      <c r="F5" s="321" t="s">
        <v>1458</v>
      </c>
      <c r="G5" s="330">
        <v>36000000</v>
      </c>
      <c r="H5" s="287"/>
    </row>
    <row r="6" spans="1:8" ht="86.45" customHeight="1">
      <c r="A6" s="319">
        <v>2</v>
      </c>
      <c r="B6" s="319" t="s">
        <v>1370</v>
      </c>
      <c r="C6" s="321" t="s">
        <v>1667</v>
      </c>
      <c r="D6" s="321" t="s">
        <v>14</v>
      </c>
      <c r="E6" s="321" t="s">
        <v>16</v>
      </c>
      <c r="F6" s="285" t="s">
        <v>1457</v>
      </c>
      <c r="G6" s="330">
        <v>80000000</v>
      </c>
      <c r="H6" s="287"/>
    </row>
    <row r="7" spans="1:8" ht="63">
      <c r="A7" s="319">
        <v>3</v>
      </c>
      <c r="B7" s="319" t="s">
        <v>1371</v>
      </c>
      <c r="C7" s="321" t="s">
        <v>17</v>
      </c>
      <c r="D7" s="321" t="s">
        <v>18</v>
      </c>
      <c r="E7" s="321" t="s">
        <v>19</v>
      </c>
      <c r="F7" s="286" t="s">
        <v>1459</v>
      </c>
      <c r="G7" s="330">
        <v>80000000</v>
      </c>
      <c r="H7" s="287"/>
    </row>
    <row r="8" spans="1:8" ht="63">
      <c r="A8" s="319">
        <v>4</v>
      </c>
      <c r="B8" s="319" t="s">
        <v>1372</v>
      </c>
      <c r="C8" s="321" t="s">
        <v>30</v>
      </c>
      <c r="D8" s="321" t="s">
        <v>31</v>
      </c>
      <c r="E8" s="321" t="s">
        <v>32</v>
      </c>
      <c r="F8" s="286" t="s">
        <v>1257</v>
      </c>
      <c r="G8" s="330">
        <v>20000000</v>
      </c>
      <c r="H8" s="287"/>
    </row>
    <row r="9" spans="1:8" ht="63">
      <c r="A9" s="319">
        <v>5</v>
      </c>
      <c r="B9" s="319" t="s">
        <v>1373</v>
      </c>
      <c r="C9" s="321" t="s">
        <v>34</v>
      </c>
      <c r="D9" s="321" t="s">
        <v>35</v>
      </c>
      <c r="E9" s="321" t="s">
        <v>36</v>
      </c>
      <c r="F9" s="286" t="s">
        <v>1258</v>
      </c>
      <c r="G9" s="330">
        <v>21000000</v>
      </c>
      <c r="H9" s="287"/>
    </row>
    <row r="10" spans="1:8" ht="63">
      <c r="A10" s="319">
        <v>6</v>
      </c>
      <c r="B10" s="319" t="s">
        <v>1374</v>
      </c>
      <c r="C10" s="321" t="s">
        <v>37</v>
      </c>
      <c r="D10" s="321" t="s">
        <v>38</v>
      </c>
      <c r="E10" s="321" t="s">
        <v>39</v>
      </c>
      <c r="F10" s="286" t="s">
        <v>1460</v>
      </c>
      <c r="G10" s="330">
        <v>21000000</v>
      </c>
      <c r="H10" s="287"/>
    </row>
    <row r="11" spans="1:8" ht="47.25">
      <c r="A11" s="319">
        <v>7</v>
      </c>
      <c r="B11" s="319" t="s">
        <v>1375</v>
      </c>
      <c r="C11" s="321" t="s">
        <v>1674</v>
      </c>
      <c r="D11" s="321" t="s">
        <v>21</v>
      </c>
      <c r="E11" s="321" t="s">
        <v>1757</v>
      </c>
      <c r="F11" s="285" t="s">
        <v>1455</v>
      </c>
      <c r="G11" s="330">
        <v>20000000</v>
      </c>
      <c r="H11" s="287"/>
    </row>
    <row r="12" spans="1:8" ht="78.75">
      <c r="A12" s="319">
        <v>8</v>
      </c>
      <c r="B12" s="319" t="s">
        <v>1556</v>
      </c>
      <c r="C12" s="321" t="s">
        <v>1461</v>
      </c>
      <c r="D12" s="297" t="s">
        <v>24</v>
      </c>
      <c r="E12" s="297" t="s">
        <v>1710</v>
      </c>
      <c r="F12" s="285" t="s">
        <v>1456</v>
      </c>
      <c r="G12" s="330">
        <v>21000000</v>
      </c>
      <c r="H12" s="287"/>
    </row>
    <row r="13" spans="1:8" ht="15.75">
      <c r="A13" s="524" t="s">
        <v>1826</v>
      </c>
      <c r="B13" s="525"/>
      <c r="C13" s="525"/>
      <c r="D13" s="525"/>
      <c r="E13" s="525"/>
      <c r="F13" s="526"/>
      <c r="G13" s="273">
        <f>SUM(G14)</f>
        <v>13000000</v>
      </c>
      <c r="H13" s="316"/>
    </row>
    <row r="14" spans="1:8" ht="47.25">
      <c r="A14" s="23">
        <v>1</v>
      </c>
      <c r="B14" s="23" t="s">
        <v>1593</v>
      </c>
      <c r="C14" s="322" t="s">
        <v>25</v>
      </c>
      <c r="D14" s="29" t="s">
        <v>26</v>
      </c>
      <c r="E14" s="29" t="s">
        <v>29</v>
      </c>
      <c r="F14" s="234" t="s">
        <v>27</v>
      </c>
      <c r="G14" s="330">
        <v>13000000</v>
      </c>
      <c r="H14" s="317"/>
    </row>
    <row r="15" spans="1:8" ht="16.899999999999999" customHeight="1">
      <c r="A15" s="522" t="s">
        <v>1828</v>
      </c>
      <c r="B15" s="522"/>
      <c r="C15" s="522"/>
      <c r="D15" s="522"/>
      <c r="E15" s="522"/>
      <c r="F15" s="522"/>
      <c r="G15" s="273">
        <f>SUM(G16:G17)</f>
        <v>30000000</v>
      </c>
      <c r="H15" s="316"/>
    </row>
    <row r="16" spans="1:8" ht="63">
      <c r="A16" s="23">
        <v>1</v>
      </c>
      <c r="B16" s="23" t="s">
        <v>1422</v>
      </c>
      <c r="C16" s="322" t="s">
        <v>20</v>
      </c>
      <c r="D16" s="322" t="s">
        <v>15</v>
      </c>
      <c r="E16" s="322" t="s">
        <v>33</v>
      </c>
      <c r="F16" s="211" t="s">
        <v>1481</v>
      </c>
      <c r="G16" s="330">
        <v>15000000</v>
      </c>
      <c r="H16" s="317"/>
    </row>
    <row r="17" spans="1:8" ht="63">
      <c r="A17" s="23">
        <v>2</v>
      </c>
      <c r="B17" s="23" t="s">
        <v>1423</v>
      </c>
      <c r="C17" s="322" t="s">
        <v>22</v>
      </c>
      <c r="D17" s="322" t="s">
        <v>23</v>
      </c>
      <c r="E17" s="322" t="s">
        <v>28</v>
      </c>
      <c r="F17" s="234" t="s">
        <v>1480</v>
      </c>
      <c r="G17" s="330">
        <v>15000000</v>
      </c>
      <c r="H17" s="317"/>
    </row>
    <row r="18" spans="1:8" ht="30" customHeight="1">
      <c r="A18" s="523" t="s">
        <v>1829</v>
      </c>
      <c r="B18" s="523"/>
      <c r="C18" s="523"/>
      <c r="D18" s="523"/>
      <c r="E18" s="523"/>
      <c r="F18" s="523"/>
      <c r="G18" s="273">
        <f>SUM(G15+G13+G4)</f>
        <v>342000000</v>
      </c>
      <c r="H18" s="317"/>
    </row>
    <row r="20" spans="1:8" ht="133.15" customHeight="1">
      <c r="E20" s="519" t="s">
        <v>1832</v>
      </c>
      <c r="F20" s="519"/>
      <c r="G20" s="519"/>
      <c r="H20" s="519"/>
    </row>
  </sheetData>
  <mergeCells count="8">
    <mergeCell ref="A1:C1"/>
    <mergeCell ref="E1:H1"/>
    <mergeCell ref="E20:H20"/>
    <mergeCell ref="A4:F4"/>
    <mergeCell ref="A2:H2"/>
    <mergeCell ref="A13:F13"/>
    <mergeCell ref="A18:F18"/>
    <mergeCell ref="A15:F15"/>
  </mergeCells>
  <pageMargins left="0.43307086614173229" right="0.23622047244094491" top="0.55118110236220474" bottom="0.55118110236220474"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TRỌNG ĐIỂM</vt:lpstr>
      <vt:lpstr>ĐT HVCH, NCS</vt:lpstr>
      <vt:lpstr>Trọng điểm 2021 có xếp loại</vt:lpstr>
      <vt:lpstr>Danh muc trong diem ban in</vt:lpstr>
      <vt:lpstr>Danh muc cap truong 2021</vt:lpstr>
      <vt:lpstr>Danh muc GV tre ban in</vt:lpstr>
      <vt:lpstr>Danh muc cap Truong ban in</vt:lpstr>
      <vt:lpstr>Khoa In&amp;TT</vt:lpstr>
      <vt:lpstr>CKĐ</vt:lpstr>
      <vt:lpstr>Khoa XD</vt:lpstr>
      <vt:lpstr>Viện SPKT</vt:lpstr>
      <vt:lpstr>TT GDQP</vt:lpstr>
      <vt:lpstr>Ngoại ngữ</vt:lpstr>
      <vt:lpstr>Kinh tế</vt:lpstr>
      <vt:lpstr>ĐT CLC</vt:lpstr>
      <vt:lpstr>LLCT</vt:lpstr>
      <vt:lpstr>CKM</vt:lpstr>
      <vt:lpstr>CNTT</vt:lpstr>
      <vt:lpstr>DDT</vt:lpstr>
      <vt:lpstr>KHUD</vt:lpstr>
      <vt:lpstr>TT&amp;DL</vt:lpstr>
      <vt:lpstr>CNHH&amp;TP</vt:lpstr>
      <vt:lpstr>Sinh vien 2021 (2)</vt:lpstr>
      <vt:lpstr>Sinh vien 2021</vt:lpstr>
      <vt:lpstr>Sheet1</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Yen</cp:lastModifiedBy>
  <cp:lastPrinted>2023-02-27T09:44:20Z</cp:lastPrinted>
  <dcterms:created xsi:type="dcterms:W3CDTF">2008-12-09T01:00:35Z</dcterms:created>
  <dcterms:modified xsi:type="dcterms:W3CDTF">2024-04-06T15:58:20Z</dcterms:modified>
</cp:coreProperties>
</file>